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msc\D\Projetos\Projetos 2026\Reforma Praca São Jose - ver. Daiane\"/>
    </mc:Choice>
  </mc:AlternateContent>
  <xr:revisionPtr revIDLastSave="0" documentId="13_ncr:1_{BD7DCBA1-C120-4EB0-85EF-18B07B817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 Sintético" sheetId="1" r:id="rId1"/>
  </sheets>
  <calcPr calcId="191029"/>
</workbook>
</file>

<file path=xl/calcChain.xml><?xml version="1.0" encoding="utf-8"?>
<calcChain xmlns="http://schemas.openxmlformats.org/spreadsheetml/2006/main">
  <c r="H213" i="1" l="1"/>
  <c r="I213" i="1" s="1"/>
  <c r="H211" i="1"/>
  <c r="I211" i="1" s="1"/>
  <c r="H207" i="1" s="1"/>
  <c r="I207" i="1" s="1"/>
  <c r="H210" i="1"/>
  <c r="I210" i="1" s="1"/>
  <c r="H209" i="1"/>
  <c r="I209" i="1" s="1"/>
  <c r="H208" i="1"/>
  <c r="I208" i="1" s="1"/>
  <c r="H206" i="1"/>
  <c r="I206" i="1" s="1"/>
  <c r="H205" i="1"/>
  <c r="I205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2" i="1"/>
  <c r="I192" i="1" s="1"/>
  <c r="I191" i="1"/>
  <c r="H191" i="1"/>
  <c r="H190" i="1"/>
  <c r="I190" i="1" s="1"/>
  <c r="H188" i="1"/>
  <c r="I188" i="1" s="1"/>
  <c r="H187" i="1"/>
  <c r="I187" i="1" s="1"/>
  <c r="H186" i="1"/>
  <c r="I186" i="1" s="1"/>
  <c r="H184" i="1"/>
  <c r="I184" i="1" s="1"/>
  <c r="H183" i="1"/>
  <c r="I183" i="1" s="1"/>
  <c r="H182" i="1"/>
  <c r="I182" i="1" s="1"/>
  <c r="H180" i="1"/>
  <c r="I180" i="1" s="1"/>
  <c r="H179" i="1"/>
  <c r="I179" i="1" s="1"/>
  <c r="H176" i="1"/>
  <c r="I176" i="1" s="1"/>
  <c r="H175" i="1"/>
  <c r="I175" i="1" s="1"/>
  <c r="H174" i="1"/>
  <c r="I174" i="1" s="1"/>
  <c r="H173" i="1"/>
  <c r="I173" i="1" s="1"/>
  <c r="H171" i="1"/>
  <c r="I171" i="1" s="1"/>
  <c r="H170" i="1"/>
  <c r="I170" i="1" s="1"/>
  <c r="H169" i="1"/>
  <c r="I169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8" i="1"/>
  <c r="I158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49" i="1"/>
  <c r="I149" i="1" s="1"/>
  <c r="H148" i="1"/>
  <c r="I148" i="1" s="1"/>
  <c r="H147" i="1"/>
  <c r="I147" i="1" s="1"/>
  <c r="H146" i="1"/>
  <c r="I146" i="1" s="1"/>
  <c r="I143" i="1"/>
  <c r="H143" i="1"/>
  <c r="H142" i="1"/>
  <c r="I142" i="1" s="1"/>
  <c r="H140" i="1"/>
  <c r="I140" i="1" s="1"/>
  <c r="H139" i="1"/>
  <c r="I139" i="1" s="1"/>
  <c r="H137" i="1"/>
  <c r="I137" i="1" s="1"/>
  <c r="H136" i="1"/>
  <c r="I136" i="1" s="1"/>
  <c r="H135" i="1"/>
  <c r="I135" i="1" s="1"/>
  <c r="H133" i="1"/>
  <c r="I133" i="1" s="1"/>
  <c r="H132" i="1"/>
  <c r="I132" i="1" s="1"/>
  <c r="H131" i="1"/>
  <c r="I131" i="1" s="1"/>
  <c r="H130" i="1"/>
  <c r="I130" i="1" s="1"/>
  <c r="H129" i="1"/>
  <c r="I129" i="1" s="1"/>
  <c r="H126" i="1"/>
  <c r="I126" i="1" s="1"/>
  <c r="H125" i="1"/>
  <c r="I125" i="1" s="1"/>
  <c r="H123" i="1"/>
  <c r="I123" i="1" s="1"/>
  <c r="H121" i="1"/>
  <c r="I121" i="1" s="1"/>
  <c r="H118" i="1"/>
  <c r="I118" i="1" s="1"/>
  <c r="H117" i="1"/>
  <c r="I117" i="1" s="1"/>
  <c r="H116" i="1"/>
  <c r="I116" i="1" s="1"/>
  <c r="H115" i="1" s="1"/>
  <c r="I115" i="1" s="1"/>
  <c r="H114" i="1"/>
  <c r="I114" i="1" s="1"/>
  <c r="H113" i="1"/>
  <c r="I113" i="1" s="1"/>
  <c r="H110" i="1"/>
  <c r="I110" i="1" s="1"/>
  <c r="H109" i="1"/>
  <c r="I109" i="1" s="1"/>
  <c r="H108" i="1"/>
  <c r="I108" i="1" s="1"/>
  <c r="H107" i="1"/>
  <c r="I107" i="1" s="1"/>
  <c r="H106" i="1"/>
  <c r="I106" i="1" s="1"/>
  <c r="H104" i="1"/>
  <c r="I104" i="1" s="1"/>
  <c r="H103" i="1"/>
  <c r="I103" i="1" s="1"/>
  <c r="H101" i="1"/>
  <c r="I101" i="1" s="1"/>
  <c r="H99" i="1"/>
  <c r="I99" i="1" s="1"/>
  <c r="H98" i="1"/>
  <c r="I98" i="1" s="1"/>
  <c r="H97" i="1"/>
  <c r="I97" i="1" s="1"/>
  <c r="H96" i="1"/>
  <c r="I96" i="1" s="1"/>
  <c r="H95" i="1"/>
  <c r="I95" i="1" s="1"/>
  <c r="H93" i="1"/>
  <c r="I93" i="1" s="1"/>
  <c r="H92" i="1"/>
  <c r="I92" i="1" s="1"/>
  <c r="H91" i="1"/>
  <c r="I91" i="1" s="1"/>
  <c r="H90" i="1"/>
  <c r="I90" i="1" s="1"/>
  <c r="H89" i="1"/>
  <c r="I89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69" i="1"/>
  <c r="I69" i="1" s="1"/>
  <c r="H66" i="1"/>
  <c r="I66" i="1" s="1"/>
  <c r="H65" i="1"/>
  <c r="I65" i="1" s="1"/>
  <c r="H62" i="1"/>
  <c r="I62" i="1" s="1"/>
  <c r="H61" i="1"/>
  <c r="I61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I43" i="1"/>
  <c r="H43" i="1"/>
  <c r="H42" i="1"/>
  <c r="I42" i="1" s="1"/>
  <c r="H41" i="1"/>
  <c r="I41" i="1" s="1"/>
  <c r="H40" i="1"/>
  <c r="I40" i="1" s="1"/>
  <c r="H39" i="1"/>
  <c r="I39" i="1" s="1"/>
  <c r="H37" i="1"/>
  <c r="I37" i="1" s="1"/>
  <c r="H36" i="1"/>
  <c r="I36" i="1" s="1"/>
  <c r="I35" i="1"/>
  <c r="H35" i="1"/>
  <c r="H34" i="1"/>
  <c r="I34" i="1" s="1"/>
  <c r="H33" i="1"/>
  <c r="I33" i="1" s="1"/>
  <c r="H32" i="1"/>
  <c r="I32" i="1" s="1"/>
  <c r="H31" i="1"/>
  <c r="I31" i="1" s="1"/>
  <c r="H30" i="1"/>
  <c r="I30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1" i="1"/>
  <c r="I11" i="1" s="1"/>
  <c r="H10" i="1"/>
  <c r="I10" i="1" s="1"/>
  <c r="H9" i="1"/>
  <c r="I9" i="1" s="1"/>
  <c r="H8" i="1"/>
  <c r="I8" i="1" s="1"/>
  <c r="H5" i="1"/>
  <c r="I5" i="1" s="1"/>
  <c r="H4" i="1" s="1"/>
  <c r="I4" i="1" s="1"/>
  <c r="H178" i="1" l="1"/>
  <c r="I178" i="1" s="1"/>
  <c r="H94" i="1"/>
  <c r="I94" i="1" s="1"/>
  <c r="H134" i="1"/>
  <c r="I134" i="1" s="1"/>
  <c r="H138" i="1"/>
  <c r="I138" i="1" s="1"/>
  <c r="H122" i="1"/>
  <c r="I122" i="1" s="1"/>
  <c r="H70" i="1"/>
  <c r="I70" i="1" s="1"/>
  <c r="H38" i="1"/>
  <c r="I38" i="1" s="1"/>
  <c r="H159" i="1"/>
  <c r="I159" i="1" s="1"/>
  <c r="H150" i="1"/>
  <c r="I150" i="1" s="1"/>
  <c r="H102" i="1"/>
  <c r="I102" i="1" s="1"/>
  <c r="H78" i="1"/>
  <c r="I78" i="1" s="1"/>
  <c r="H45" i="1"/>
  <c r="I45" i="1" s="1"/>
  <c r="H204" i="1"/>
  <c r="I204" i="1" s="1"/>
  <c r="H193" i="1"/>
  <c r="I193" i="1" s="1"/>
  <c r="H112" i="1"/>
  <c r="I112" i="1" s="1"/>
  <c r="H128" i="1"/>
  <c r="I128" i="1" s="1"/>
  <c r="H88" i="1"/>
  <c r="I88" i="1" s="1"/>
  <c r="H181" i="1"/>
  <c r="I181" i="1" s="1"/>
  <c r="H100" i="1"/>
  <c r="I100" i="1" s="1"/>
  <c r="H185" i="1"/>
  <c r="I185" i="1" s="1"/>
  <c r="H105" i="1"/>
  <c r="I105" i="1" s="1"/>
  <c r="H7" i="1"/>
  <c r="I7" i="1" s="1"/>
  <c r="H53" i="1"/>
  <c r="I53" i="1" s="1"/>
  <c r="H189" i="1"/>
  <c r="I189" i="1" s="1"/>
  <c r="H168" i="1"/>
  <c r="I168" i="1" s="1"/>
  <c r="H68" i="1"/>
  <c r="I68" i="1" s="1"/>
  <c r="H124" i="1"/>
  <c r="I124" i="1" s="1"/>
  <c r="H172" i="1"/>
  <c r="I172" i="1" s="1"/>
  <c r="H141" i="1"/>
  <c r="I141" i="1" s="1"/>
  <c r="H64" i="1"/>
  <c r="I64" i="1" s="1"/>
  <c r="H29" i="1"/>
  <c r="I29" i="1" s="1"/>
  <c r="H20" i="1"/>
  <c r="I20" i="1" s="1"/>
  <c r="H12" i="1"/>
  <c r="I12" i="1" s="1"/>
  <c r="H60" i="1"/>
  <c r="I60" i="1" s="1"/>
  <c r="H120" i="1"/>
  <c r="I120" i="1" s="1"/>
  <c r="H145" i="1"/>
  <c r="I145" i="1" s="1"/>
  <c r="H156" i="1"/>
  <c r="I156" i="1" s="1"/>
  <c r="H212" i="1"/>
  <c r="I212" i="1" s="1"/>
  <c r="H144" i="1" l="1"/>
  <c r="I144" i="1" s="1"/>
  <c r="H119" i="1"/>
  <c r="I119" i="1" s="1"/>
  <c r="H28" i="1"/>
  <c r="I28" i="1" s="1"/>
  <c r="H111" i="1"/>
  <c r="I111" i="1" s="1"/>
  <c r="H67" i="1"/>
  <c r="I67" i="1" s="1"/>
  <c r="H177" i="1"/>
  <c r="I177" i="1" s="1"/>
  <c r="H87" i="1"/>
  <c r="I87" i="1" s="1"/>
  <c r="H127" i="1"/>
  <c r="I127" i="1" s="1"/>
  <c r="H44" i="1"/>
  <c r="I44" i="1" s="1"/>
  <c r="H6" i="1" s="1"/>
  <c r="I6" i="1" s="1"/>
  <c r="H63" i="1" l="1"/>
  <c r="I63" i="1" s="1"/>
  <c r="J1" i="1" s="1"/>
  <c r="J127" i="1" l="1"/>
  <c r="J144" i="1"/>
  <c r="J87" i="1"/>
  <c r="J67" i="1"/>
  <c r="J44" i="1"/>
  <c r="J177" i="1"/>
  <c r="J28" i="1"/>
  <c r="J55" i="1"/>
  <c r="J147" i="1"/>
  <c r="J135" i="1"/>
  <c r="J71" i="1"/>
  <c r="J163" i="1"/>
  <c r="J9" i="1"/>
  <c r="J116" i="1"/>
  <c r="J54" i="1"/>
  <c r="J90" i="1"/>
  <c r="J197" i="1"/>
  <c r="J16" i="1"/>
  <c r="J157" i="1"/>
  <c r="J205" i="1"/>
  <c r="J61" i="1"/>
  <c r="J47" i="1"/>
  <c r="J195" i="1"/>
  <c r="J113" i="1"/>
  <c r="J129" i="1"/>
  <c r="J48" i="1"/>
  <c r="J153" i="1"/>
  <c r="J165" i="1"/>
  <c r="J125" i="1"/>
  <c r="J109" i="1"/>
  <c r="J103" i="1"/>
  <c r="J82" i="1"/>
  <c r="J133" i="1"/>
  <c r="J188" i="1"/>
  <c r="J200" i="1"/>
  <c r="J184" i="1"/>
  <c r="J175" i="1"/>
  <c r="J161" i="1"/>
  <c r="J72" i="1"/>
  <c r="J132" i="1"/>
  <c r="J39" i="1"/>
  <c r="J180" i="1"/>
  <c r="J83" i="1"/>
  <c r="J15" i="1"/>
  <c r="J46" i="1"/>
  <c r="J198" i="1"/>
  <c r="J182" i="1"/>
  <c r="J106" i="1"/>
  <c r="J85" i="1"/>
  <c r="J10" i="1"/>
  <c r="J74" i="1"/>
  <c r="J76" i="1"/>
  <c r="J37" i="1"/>
  <c r="J13" i="1"/>
  <c r="J25" i="1"/>
  <c r="J27" i="1"/>
  <c r="J31" i="1"/>
  <c r="J99" i="1"/>
  <c r="J151" i="1"/>
  <c r="J56" i="1"/>
  <c r="J194" i="1"/>
  <c r="J14" i="1"/>
  <c r="J101" i="1"/>
  <c r="J208" i="1"/>
  <c r="J96" i="1"/>
  <c r="J69" i="1"/>
  <c r="J117" i="1"/>
  <c r="J86" i="1"/>
  <c r="J81" i="1"/>
  <c r="J43" i="1"/>
  <c r="J191" i="1"/>
  <c r="J179" i="1"/>
  <c r="J75" i="1"/>
  <c r="J207" i="1"/>
  <c r="J62" i="1"/>
  <c r="J108" i="1"/>
  <c r="J5" i="1"/>
  <c r="J97" i="1"/>
  <c r="J136" i="1"/>
  <c r="J66" i="1"/>
  <c r="J41" i="1"/>
  <c r="J126" i="1"/>
  <c r="J176" i="1"/>
  <c r="J143" i="1"/>
  <c r="J93" i="1"/>
  <c r="J98" i="1"/>
  <c r="J114" i="1"/>
  <c r="J149" i="1"/>
  <c r="J203" i="1"/>
  <c r="J79" i="1"/>
  <c r="J162" i="1"/>
  <c r="J21" i="1"/>
  <c r="J209" i="1"/>
  <c r="J146" i="1"/>
  <c r="J57" i="1"/>
  <c r="J40" i="1"/>
  <c r="J202" i="1"/>
  <c r="J139" i="1"/>
  <c r="J206" i="1"/>
  <c r="J77" i="1"/>
  <c r="J213" i="1"/>
  <c r="J183" i="1"/>
  <c r="J91" i="1"/>
  <c r="J192" i="1"/>
  <c r="J118" i="1"/>
  <c r="J84" i="1"/>
  <c r="J19" i="1"/>
  <c r="J210" i="1"/>
  <c r="J166" i="1"/>
  <c r="J35" i="1"/>
  <c r="J160" i="1"/>
  <c r="J164" i="1"/>
  <c r="J17" i="1"/>
  <c r="J140" i="1"/>
  <c r="J26" i="1"/>
  <c r="J22" i="1"/>
  <c r="J11" i="1"/>
  <c r="J73" i="1"/>
  <c r="J186" i="1"/>
  <c r="J130" i="1"/>
  <c r="J174" i="1"/>
  <c r="J59" i="1"/>
  <c r="J50" i="1"/>
  <c r="J201" i="1"/>
  <c r="J23" i="1"/>
  <c r="J8" i="1"/>
  <c r="J24" i="1"/>
  <c r="J115" i="1"/>
  <c r="J89" i="1"/>
  <c r="J167" i="1"/>
  <c r="J34" i="1"/>
  <c r="J173" i="1"/>
  <c r="J92" i="1"/>
  <c r="J95" i="1"/>
  <c r="J123" i="1"/>
  <c r="J107" i="1"/>
  <c r="J18" i="1"/>
  <c r="J170" i="1"/>
  <c r="J52" i="1"/>
  <c r="J49" i="1"/>
  <c r="J154" i="1"/>
  <c r="J58" i="1"/>
  <c r="J155" i="1"/>
  <c r="J30" i="1"/>
  <c r="J152" i="1"/>
  <c r="J110" i="1"/>
  <c r="J199" i="1"/>
  <c r="J80" i="1"/>
  <c r="J196" i="1"/>
  <c r="J190" i="1"/>
  <c r="J142" i="1"/>
  <c r="J121" i="1"/>
  <c r="J171" i="1"/>
  <c r="J137" i="1"/>
  <c r="J4" i="1"/>
  <c r="J131" i="1"/>
  <c r="J148" i="1"/>
  <c r="J33" i="1"/>
  <c r="J211" i="1"/>
  <c r="J51" i="1"/>
  <c r="J42" i="1"/>
  <c r="J104" i="1"/>
  <c r="J158" i="1"/>
  <c r="J187" i="1"/>
  <c r="J169" i="1"/>
  <c r="J65" i="1"/>
  <c r="J36" i="1"/>
  <c r="J32" i="1"/>
  <c r="J145" i="1"/>
  <c r="J128" i="1"/>
  <c r="J141" i="1"/>
  <c r="J156" i="1"/>
  <c r="J68" i="1"/>
  <c r="J12" i="1"/>
  <c r="J122" i="1"/>
  <c r="J29" i="1"/>
  <c r="J124" i="1"/>
  <c r="J112" i="1"/>
  <c r="J178" i="1"/>
  <c r="J100" i="1"/>
  <c r="J189" i="1"/>
  <c r="J159" i="1"/>
  <c r="J20" i="1"/>
  <c r="J38" i="1"/>
  <c r="J172" i="1"/>
  <c r="J212" i="1"/>
  <c r="J181" i="1"/>
  <c r="J138" i="1"/>
  <c r="J45" i="1"/>
  <c r="J94" i="1"/>
  <c r="J150" i="1"/>
  <c r="J60" i="1"/>
  <c r="J204" i="1"/>
  <c r="J193" i="1"/>
  <c r="J102" i="1"/>
  <c r="J64" i="1"/>
  <c r="J134" i="1"/>
  <c r="J70" i="1"/>
  <c r="J53" i="1"/>
  <c r="J88" i="1"/>
  <c r="J185" i="1"/>
  <c r="J168" i="1"/>
  <c r="J120" i="1"/>
  <c r="J78" i="1"/>
  <c r="J105" i="1"/>
  <c r="J7" i="1"/>
  <c r="J6" i="1"/>
  <c r="J111" i="1"/>
  <c r="J119" i="1"/>
  <c r="J63" i="1"/>
</calcChain>
</file>

<file path=xl/sharedStrings.xml><?xml version="1.0" encoding="utf-8"?>
<sst xmlns="http://schemas.openxmlformats.org/spreadsheetml/2006/main" count="962" uniqueCount="515">
  <si>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</si>
  <si>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</si>
  <si>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</si>
  <si>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</si>
  <si>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</si>
  <si>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</si>
  <si>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</si>
  <si>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</si>
  <si>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</si>
  <si>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</si>
  <si>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</si>
  <si>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</si>
  <si>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</si>
  <si>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</si>
  <si>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SERVIÇOS PRELIMINARES</t>
  </si>
  <si>
    <t/>
  </si>
  <si>
    <t xml:space="preserve"> 1.1 </t>
  </si>
  <si>
    <t xml:space="preserve"> 02.08.050 </t>
  </si>
  <si>
    <t>CPOS/CDHU</t>
  </si>
  <si>
    <t>PLACA EM LONA COM IMPRESSÃO DIGITAL E ESTRUTURA EM MADEIRA</t>
  </si>
  <si>
    <t>m²</t>
  </si>
  <si>
    <t xml:space="preserve"> 2 </t>
  </si>
  <si>
    <t>REFORMA NAS ÁREAS LIVRES</t>
  </si>
  <si>
    <t xml:space="preserve"> 2.1 </t>
  </si>
  <si>
    <t>PINTURA DE PAINEL</t>
  </si>
  <si>
    <t xml:space="preserve"> 2.1.1 </t>
  </si>
  <si>
    <t xml:space="preserve"> 17.02.120 </t>
  </si>
  <si>
    <t>EMBOÇO COMUM</t>
  </si>
  <si>
    <t xml:space="preserve"> 2.1.2 </t>
  </si>
  <si>
    <t xml:space="preserve"> 17.02.220 </t>
  </si>
  <si>
    <t>REBOCO</t>
  </si>
  <si>
    <t xml:space="preserve"> 2.1.3 </t>
  </si>
  <si>
    <t xml:space="preserve"> 33.02.080 </t>
  </si>
  <si>
    <t>MASSA CORRIDA À BASE DE RESINA ACRÍLICA</t>
  </si>
  <si>
    <t xml:space="preserve"> 2.1.4 </t>
  </si>
  <si>
    <t xml:space="preserve"> 95626 </t>
  </si>
  <si>
    <t>SINAPI</t>
  </si>
  <si>
    <t>APLICAÇÃO MANUAL DE TINTA LÁTEX ACRÍLICA EM PAREDE EXTERNAS DE CASAS, DUAS DEMÃOS. AF_03/2024</t>
  </si>
  <si>
    <t xml:space="preserve"> 2.2 </t>
  </si>
  <si>
    <t>BRINQUEDÃO</t>
  </si>
  <si>
    <t xml:space="preserve"> 2.2.1 </t>
  </si>
  <si>
    <t xml:space="preserve"> 104789 </t>
  </si>
  <si>
    <t>DEMOLIÇÃO DE PISO DE CONCRETO SIMPLES, DE FORMA MANUAL, SEM REAPROVEITAMENTO. AF_09/2023</t>
  </si>
  <si>
    <t>m³</t>
  </si>
  <si>
    <t xml:space="preserve"> 2.2.2 </t>
  </si>
  <si>
    <t xml:space="preserve"> 05.07.040 </t>
  </si>
  <si>
    <t>REMOÇÃO DE ENTULHO SEPARADO DE OBRA COM CAÇAMBA METÁLICA - TERRA, ALVENARIA, CONCRETO, ARGAMASSA, MADEIRA, PAPEL, PLÁSTICO OU METAL</t>
  </si>
  <si>
    <t xml:space="preserve"> 2.2.3 </t>
  </si>
  <si>
    <t xml:space="preserve"> 05.08.060 </t>
  </si>
  <si>
    <t>TRANSPORTE DE ENTULHO, PARA DISTÂNCIAS SUPERIORES AO 3° KM ATÉ O 5° KM</t>
  </si>
  <si>
    <t xml:space="preserve"> 2.2.4 </t>
  </si>
  <si>
    <t xml:space="preserve"> 40.32.22 </t>
  </si>
  <si>
    <t>SUDECAP</t>
  </si>
  <si>
    <t>REGULARIZACAO E COMPACTACAO MANUAL DE TERRENO</t>
  </si>
  <si>
    <t xml:space="preserve"> 2.2.5 </t>
  </si>
  <si>
    <t xml:space="preserve"> 18015050 </t>
  </si>
  <si>
    <t>SIURB</t>
  </si>
  <si>
    <t>FORNECIMENTO E APLICAÇÃO DE AREIA FINA</t>
  </si>
  <si>
    <t xml:space="preserve"> 2.2.6 </t>
  </si>
  <si>
    <t xml:space="preserve"> 94277 </t>
  </si>
  <si>
    <t>ASSENTAMENTO DE GUIA (MEIO-FIO) EM TRECHO RETO, CONFECCIONADA EM CONCRETO PRÉ-FABRICADO, DIMENSÕES 80X08X08X25 CM (COMPRIMENTO X BASE INFERIOR X BASE SUPERIOR X ALTURA). AF_01/2024</t>
  </si>
  <si>
    <t>M</t>
  </si>
  <si>
    <t xml:space="preserve"> 2.2.7 </t>
  </si>
  <si>
    <t xml:space="preserve"> 94278 </t>
  </si>
  <si>
    <t>ASSENTAMENTO DE GUIA (MEIO-FIO) EM TRECHO CURVO, CONFECCIONADA EM CONCRETO PRÉ-FABRICADO, DIMENSÕES 80X08X08X25 CM (COMPRIMENTO X BASE INFERIOR X BASE SUPERIOR X ALTURA). AF_01/2024</t>
  </si>
  <si>
    <t xml:space="preserve"> 2.3 </t>
  </si>
  <si>
    <t>CALISTENIA</t>
  </si>
  <si>
    <t xml:space="preserve"> 2.3.1 </t>
  </si>
  <si>
    <t xml:space="preserve"> 2.3.2 </t>
  </si>
  <si>
    <t xml:space="preserve"> 2.3.3 </t>
  </si>
  <si>
    <t xml:space="preserve"> 2.3.4 </t>
  </si>
  <si>
    <t xml:space="preserve"> 2.3.5 </t>
  </si>
  <si>
    <t xml:space="preserve"> 94995 </t>
  </si>
  <si>
    <t>EXECUÇÃO DE PASSEIO (CALÇADA) OU PISO DE CONCRETO COM CONCRETO MOLDADO IN LOCO, USINADO, ACABAMENTO CONVENCIONAL, ESPESSURA 8 CM, ARMADO. AF_08/2022</t>
  </si>
  <si>
    <t xml:space="preserve"> 2.3.6 </t>
  </si>
  <si>
    <t xml:space="preserve"> 2.3.7 </t>
  </si>
  <si>
    <t xml:space="preserve"> 2.4 </t>
  </si>
  <si>
    <t>ADEQUAÇÕES DE ACESSIBILIDADE</t>
  </si>
  <si>
    <t xml:space="preserve"> 2.4.1 </t>
  </si>
  <si>
    <t>RAMPAS - ACESSIBILIDADE CALÇADA</t>
  </si>
  <si>
    <t xml:space="preserve"> 2.4.1.1 </t>
  </si>
  <si>
    <t xml:space="preserve"> 2.4.1.2 </t>
  </si>
  <si>
    <t xml:space="preserve"> 2.4.1.3 </t>
  </si>
  <si>
    <t xml:space="preserve"> 2.4.1.4 </t>
  </si>
  <si>
    <t xml:space="preserve"> 04.40.010 </t>
  </si>
  <si>
    <t>RETIRADA MANUAL DE GUIA PRÉ-MOLDADA, INCLUSIVE LIMPEZA, CARREGAMENTO, TRANSPORTE ATÉ 1 QUILÔMETRO E DESCARREGAMENTO</t>
  </si>
  <si>
    <t>m</t>
  </si>
  <si>
    <t xml:space="preserve"> 2.4.1.5 </t>
  </si>
  <si>
    <t xml:space="preserve"> 11.18.040 </t>
  </si>
  <si>
    <t>LASTRO DE PEDRA BRITADA</t>
  </si>
  <si>
    <t xml:space="preserve"> 2.4.1.6 </t>
  </si>
  <si>
    <t xml:space="preserve"> 94991 </t>
  </si>
  <si>
    <t>EXECUÇÃO DE PASSEIO (CALÇADA) OU PISO DE CONCRETO COM CONCRETO MOLDADO IN LOCO, USINADO C20, ACABAMENTO CONVENCIONAL, NÃO ARMADO. AF_08/2022</t>
  </si>
  <si>
    <t xml:space="preserve"> 2.4.1.7 </t>
  </si>
  <si>
    <t xml:space="preserve"> 30.04.030 </t>
  </si>
  <si>
    <t>PISO EM LADRILHO HIDRÁULICO PODOTÁTIL VÁRIAS CORES (25X25CM), ASSENTADO COM ARGAMASSA MISTA</t>
  </si>
  <si>
    <t xml:space="preserve"> 2.4.1.8 </t>
  </si>
  <si>
    <t xml:space="preserve"> 102492 </t>
  </si>
  <si>
    <t>PINTURA DE PISO COM TINTA ACRÍLICA, APLICAÇÃO MANUAL, 3 DEMÃOS, INCLUSO FUNDO PREPARADOR. AF_05/2021</t>
  </si>
  <si>
    <t xml:space="preserve"> 2.4.2 </t>
  </si>
  <si>
    <t>NIVELAMENTE TRECHO CALÇADA (R. MAJOR S. RUFINO)</t>
  </si>
  <si>
    <t xml:space="preserve"> 2.4.2.1 </t>
  </si>
  <si>
    <t xml:space="preserve"> 17060046 </t>
  </si>
  <si>
    <t>RETIRADA DE PISO INTERTRAVADO</t>
  </si>
  <si>
    <t xml:space="preserve"> 2.4.2.2 </t>
  </si>
  <si>
    <t xml:space="preserve"> 105560 </t>
  </si>
  <si>
    <t>EXECUÇÃO E COMPACTAÇÃO DE CAMADA FINAL DE ATERRO (100% DE ENERGIA DO PROCTOR NORMAL) COM SOLO PREDOMINANTEMENTE ARGILOSO, EM CAMADAS COM ESPESSURA DE 20 CM - EXCLUSIVE ESCAVAÇÃO, CARGA E TRANSPORTE E SOLO. AF_09/2024</t>
  </si>
  <si>
    <t xml:space="preserve"> 2.4.2.3 </t>
  </si>
  <si>
    <t xml:space="preserve"> 101247 </t>
  </si>
  <si>
    <t>ESCAVAÇÃO VERTICAL PARA INFRAESTRUTURA, COM CARGA, DESCARGA E TRANSPORTE DE SOLO DE 1ª CATEGORIA, COM ESCAVADEIRA HIDRÁULICA (CAÇAMBA: 1,2 M³ / 155HP), FROTA DE 8 CAMINHÕES BASCULANTES DE 14 M³, DMT DE 4 KM E VELOCIDADE MÉDIA 22 KM/H. AF_05/2020</t>
  </si>
  <si>
    <t xml:space="preserve"> 2.4.2.4 </t>
  </si>
  <si>
    <t xml:space="preserve"> 92393 </t>
  </si>
  <si>
    <t>EXECUÇÃO DE PAVIMENTO EM PISO INTERTRAVADO, COM BLOCO SEXTAVADO DE 25 X 25 CM, ESPESSURA 6 CM. AF_10/2022</t>
  </si>
  <si>
    <t xml:space="preserve"> 2.4.2.5 </t>
  </si>
  <si>
    <t xml:space="preserve"> 2.5 </t>
  </si>
  <si>
    <t>REFORMA DE CANTEIROS</t>
  </si>
  <si>
    <t xml:space="preserve"> 2.5.1 </t>
  </si>
  <si>
    <t>CANTEIROS NOVOS (Círculos)</t>
  </si>
  <si>
    <t xml:space="preserve"> 2.5.1.1 </t>
  </si>
  <si>
    <t xml:space="preserve"> 03.02.040 </t>
  </si>
  <si>
    <t>DEMOLIÇÃO MANUAL DE ALVENARIA DE ELEVAÇÃO OU ELEMENTO VAZADO, INCLUINDO REVESTIMENTO</t>
  </si>
  <si>
    <t xml:space="preserve"> 2.5.1.2 </t>
  </si>
  <si>
    <t xml:space="preserve"> 2.5.1.3 </t>
  </si>
  <si>
    <t xml:space="preserve"> 2.5.1.4 </t>
  </si>
  <si>
    <t xml:space="preserve"> 2.5.1.5 </t>
  </si>
  <si>
    <t xml:space="preserve"> 4001002 </t>
  </si>
  <si>
    <t>ALVENARIA EM TIJOLOS MACIÇOS COMUNS - 1/2 TIJOLO</t>
  </si>
  <si>
    <t xml:space="preserve"> 2.5.1.6 </t>
  </si>
  <si>
    <t xml:space="preserve"> 2.5.1.7 </t>
  </si>
  <si>
    <t xml:space="preserve"> 34.02.020 </t>
  </si>
  <si>
    <t>PLANTIO DE GRAMA BATATAIS EM PLACAS (PRAÇAS E ÁREAS ABERTAS)</t>
  </si>
  <si>
    <t xml:space="preserve"> 2.5.2 </t>
  </si>
  <si>
    <t>REFORMA NO CANTEIRO PARA INSTALAÇÃO SANITÁRIOS</t>
  </si>
  <si>
    <t xml:space="preserve"> 2.5.2.1 </t>
  </si>
  <si>
    <t xml:space="preserve"> 04.40.030 </t>
  </si>
  <si>
    <t>RETIRADA MANUAL DE GUIA PRÉ-MOLDADA, INCLUSIVE LIMPEZA E EMPILHAMENTO</t>
  </si>
  <si>
    <t xml:space="preserve"> 2.5.2.2 </t>
  </si>
  <si>
    <t xml:space="preserve"> 2.5.2.3 </t>
  </si>
  <si>
    <t xml:space="preserve"> 2.5.2.4 </t>
  </si>
  <si>
    <t xml:space="preserve"> 2.5.2.5 </t>
  </si>
  <si>
    <t xml:space="preserve"> 2.5.2.6 </t>
  </si>
  <si>
    <t xml:space="preserve"> 2.5.3 </t>
  </si>
  <si>
    <t>CANTEIROS EXISTENTES</t>
  </si>
  <si>
    <t xml:space="preserve"> 2.5.3.1 </t>
  </si>
  <si>
    <t xml:space="preserve"> 2.5.3.2 </t>
  </si>
  <si>
    <t xml:space="preserve"> 3 </t>
  </si>
  <si>
    <t>CONSTRUÇÃO DE SANITÁRIOS</t>
  </si>
  <si>
    <t xml:space="preserve"> 3.1 </t>
  </si>
  <si>
    <t>SERVIÇOS PRELIMINARES DA CONSTRUÇÃO DOS SANITÁRIOS</t>
  </si>
  <si>
    <t xml:space="preserve"> 3.1.1 </t>
  </si>
  <si>
    <t xml:space="preserve"> 98524 </t>
  </si>
  <si>
    <t>LIMPEZA MANUAL DE VEGETAÇÃO EM TERRENO COM ENXADA. AF_03/2024</t>
  </si>
  <si>
    <t xml:space="preserve"> 3.1.2 </t>
  </si>
  <si>
    <t xml:space="preserve"> 02.10.020 </t>
  </si>
  <si>
    <t>LOCAÇÃO DE OBRA DE EDIFICAÇÃO</t>
  </si>
  <si>
    <t xml:space="preserve"> 3.2 </t>
  </si>
  <si>
    <t>FUNDAÇÕES E INFRAESTRUTURA</t>
  </si>
  <si>
    <t xml:space="preserve"> 3.2.1 </t>
  </si>
  <si>
    <t>ESTACAS</t>
  </si>
  <si>
    <t xml:space="preserve"> 3.2.1.1 </t>
  </si>
  <si>
    <t xml:space="preserve"> 12.01.041 </t>
  </si>
  <si>
    <t>BROCA EM CONCRETO ARMADO DIÂMETRO DE 25 CM - COMPLETA</t>
  </si>
  <si>
    <t xml:space="preserve"> 3.2.2 </t>
  </si>
  <si>
    <t>BLOCOS</t>
  </si>
  <si>
    <t xml:space="preserve"> 3.2.2.1 </t>
  </si>
  <si>
    <t xml:space="preserve"> 06.02.020 </t>
  </si>
  <si>
    <t>ESCAVAÇÃO MANUAL EM SOLO DE 1ª E 2ª CATEGORIA EM VALA OU CAVA ATÉ 1,5 M</t>
  </si>
  <si>
    <t xml:space="preserve"> 3.2.2.2 </t>
  </si>
  <si>
    <t xml:space="preserve"> 09.01.020 </t>
  </si>
  <si>
    <t>FORMA EM MADEIRA COMUM PARA FUNDAÇÃO</t>
  </si>
  <si>
    <t xml:space="preserve"> 3.2.2.3 </t>
  </si>
  <si>
    <t xml:space="preserve"> 10.01.040 </t>
  </si>
  <si>
    <t>ARMADURA EM BARRA DE AÇO CA-50 (A OU B) FYK = 500 MPA</t>
  </si>
  <si>
    <t>kg</t>
  </si>
  <si>
    <t xml:space="preserve"> 3.2.2.4 </t>
  </si>
  <si>
    <t xml:space="preserve"> 11.01.100 </t>
  </si>
  <si>
    <t>CONCRETO USINADO, FCK = 20 MPA</t>
  </si>
  <si>
    <t xml:space="preserve"> 3.2.2.5 </t>
  </si>
  <si>
    <t xml:space="preserve"> 11.16.040 </t>
  </si>
  <si>
    <t>LANÇAMENTO E ADENSAMENTO DE CONCRETO OU MASSA EM FUNDAÇÃO</t>
  </si>
  <si>
    <t xml:space="preserve"> 3.2.2.6 </t>
  </si>
  <si>
    <t xml:space="preserve"> 32.16.030 </t>
  </si>
  <si>
    <t>IMPERMEABILIZAÇÃO EM MEMBRANA DE ASFALTO MODIFICADO COM ELASTÔMEROS, NA COR PRETA</t>
  </si>
  <si>
    <t xml:space="preserve"> 3.2.2.7 </t>
  </si>
  <si>
    <t xml:space="preserve"> 06.11.040 </t>
  </si>
  <si>
    <t>REATERRO MANUAL APILOADO SEM CONTROLE DE COMPACTAÇÃO</t>
  </si>
  <si>
    <t xml:space="preserve"> 3.2.3 </t>
  </si>
  <si>
    <t>BALDRAME</t>
  </si>
  <si>
    <t xml:space="preserve"> 3.2.3.1 </t>
  </si>
  <si>
    <t xml:space="preserve"> 3.2.3.2 </t>
  </si>
  <si>
    <t xml:space="preserve"> 3.2.3.3 </t>
  </si>
  <si>
    <t xml:space="preserve"> 3.2.3.4 </t>
  </si>
  <si>
    <t xml:space="preserve"> 10.01.060 </t>
  </si>
  <si>
    <t>ARMADURA EM BARRA DE AÇO CA-60 (A OU B) FYK = 600 MPA</t>
  </si>
  <si>
    <t xml:space="preserve"> 3.2.3.5 </t>
  </si>
  <si>
    <t xml:space="preserve"> 3.2.3.6 </t>
  </si>
  <si>
    <t xml:space="preserve"> 3.2.3.7 </t>
  </si>
  <si>
    <t xml:space="preserve"> 3.2.3.8 </t>
  </si>
  <si>
    <t xml:space="preserve"> 3.3 </t>
  </si>
  <si>
    <t>SUPERESTRUTURA</t>
  </si>
  <si>
    <t xml:space="preserve"> 3.3.1 </t>
  </si>
  <si>
    <t>PILARES</t>
  </si>
  <si>
    <t xml:space="preserve"> 3.3.1.1 </t>
  </si>
  <si>
    <t xml:space="preserve"> 3.3.1.2 </t>
  </si>
  <si>
    <t xml:space="preserve"> 3.3.1.3 </t>
  </si>
  <si>
    <t xml:space="preserve"> 3.3.1.4 </t>
  </si>
  <si>
    <t xml:space="preserve"> 3.3.1.5 </t>
  </si>
  <si>
    <t xml:space="preserve"> 11.16.060 </t>
  </si>
  <si>
    <t>LANÇAMENTO E ADENSAMENTO DE CONCRETO OU MASSA EM ESTRUTURA</t>
  </si>
  <si>
    <t xml:space="preserve"> 3.3.2 </t>
  </si>
  <si>
    <t>VIGAS SUPERIORES</t>
  </si>
  <si>
    <t xml:space="preserve"> 3.3.2.1 </t>
  </si>
  <si>
    <t xml:space="preserve"> 3.3.2.2 </t>
  </si>
  <si>
    <t xml:space="preserve"> 3.3.2.3 </t>
  </si>
  <si>
    <t xml:space="preserve"> 3.3.2.4 </t>
  </si>
  <si>
    <t xml:space="preserve"> 3.3.2.5 </t>
  </si>
  <si>
    <t xml:space="preserve"> 3.3.3 </t>
  </si>
  <si>
    <t>LAJES</t>
  </si>
  <si>
    <t xml:space="preserve"> 3.3.3.1 </t>
  </si>
  <si>
    <t xml:space="preserve"> 13.01.130 </t>
  </si>
  <si>
    <t>LAJE PRÉ-FABRICADA MISTA VIGOTA TRELIÇADA/LAJOTA CERÂMICA - LT 12 (8+4) E CAPA COM CONCRETO DE 25 MPA</t>
  </si>
  <si>
    <t xml:space="preserve"> 3.4 </t>
  </si>
  <si>
    <t>ALVENARIAS</t>
  </si>
  <si>
    <t xml:space="preserve"> 3.4.1 </t>
  </si>
  <si>
    <t xml:space="preserve"> 14.04.200 </t>
  </si>
  <si>
    <t>ALVENARIA DE BLOCO CERÂMICO DE VEDAÇÃO DE 9 CM</t>
  </si>
  <si>
    <t xml:space="preserve"> 3.4.2 </t>
  </si>
  <si>
    <t xml:space="preserve"> 14.20.010 </t>
  </si>
  <si>
    <t>VERGAS, CONTRAVERGAS E PILARETES DE CONCRETO ARMADO</t>
  </si>
  <si>
    <t xml:space="preserve"> 3.5 </t>
  </si>
  <si>
    <t>COBERTURA</t>
  </si>
  <si>
    <t xml:space="preserve"> 3.5.1 </t>
  </si>
  <si>
    <t xml:space="preserve"> 92580 </t>
  </si>
  <si>
    <t>TRAMA DE AÇO COMPOSTA POR TERÇAS PARA TELHADOS DE ATÉ 2 ÁGUAS PARA TELHA ONDULADA DE FIBROCIMENTO, METÁLICA, PLÁSTICA OU TERMOACÚSTICA, INCLUSO TRANSPORTE VERTICAL, EXCLUSIVE PINTURA. AF_10/2025_PS</t>
  </si>
  <si>
    <t xml:space="preserve"> 3.5.2 </t>
  </si>
  <si>
    <t xml:space="preserve"> 16.13.130 </t>
  </si>
  <si>
    <t>TELHAMENTO EM CHAPA DE AÇO PRÉ-PINTADA, TIPO SANDUÍCHE, ESPESSURA DE 0,50MM, COM POLIESTIRENO EXPANDIDO</t>
  </si>
  <si>
    <t xml:space="preserve"> 3.5.3 </t>
  </si>
  <si>
    <t xml:space="preserve"> 33.11.050 </t>
  </si>
  <si>
    <t>ESMALTE À BASE ÁGUA EM SUPERFÍCIE METÁLICA, INCLUSIVE PREPARO</t>
  </si>
  <si>
    <t xml:space="preserve"> 3.5.4 </t>
  </si>
  <si>
    <t xml:space="preserve"> 94231 </t>
  </si>
  <si>
    <t>RUFO EM CHAPA DE AÇO GALVANIZADO NÚMERO 24, CORTE DE 25 CM, INCLUSO TRANSPORTE VERTICAL. AF_07/2019</t>
  </si>
  <si>
    <t xml:space="preserve"> 3.5.5 </t>
  </si>
  <si>
    <t xml:space="preserve"> 08.12.003 </t>
  </si>
  <si>
    <t>FDE</t>
  </si>
  <si>
    <t>CONDUTOR DE CHAPA GALVANIZADA N 24 - DESENVOLVIMENTO DE 0,33 M</t>
  </si>
  <si>
    <t xml:space="preserve"> 3.6 </t>
  </si>
  <si>
    <t>PISOS E CALÇAMENTO</t>
  </si>
  <si>
    <t xml:space="preserve"> 3.6.1 </t>
  </si>
  <si>
    <t>CONTRAPISO</t>
  </si>
  <si>
    <t xml:space="preserve"> 3.6.1.1 </t>
  </si>
  <si>
    <t>Lastro de pedra britada</t>
  </si>
  <si>
    <t xml:space="preserve"> 3.6.1.2 </t>
  </si>
  <si>
    <t xml:space="preserve"> 11.04.020 </t>
  </si>
  <si>
    <t>CONCRETO NÃO ESTRUTURAL EXECUTADO NO LOCAL, MÍNIMO 150 KG CIMENTO / M³</t>
  </si>
  <si>
    <t xml:space="preserve"> 3.6.2 </t>
  </si>
  <si>
    <t>REVESTIMENTO PARA PISO</t>
  </si>
  <si>
    <t xml:space="preserve"> 3.6.2.1 </t>
  </si>
  <si>
    <t xml:space="preserve"> 11.16.220 </t>
  </si>
  <si>
    <t>NIVELAMENTO DE PISO EM CONCRETO COM ACABADORA DE SUPERFÍCIE</t>
  </si>
  <si>
    <t xml:space="preserve"> 3.6.2.2 </t>
  </si>
  <si>
    <t xml:space="preserve"> 18.06.102 </t>
  </si>
  <si>
    <t>PLACA CERÂMICA ESMALTADA PEI-5 PARA ÁREA INTERNA, GRUPO DE ABSORÇÃO BIIB, RESISTÊNCIA QUÍMICA B, ASSENTADO COM ARGAMASSA COLANTE INDUSTRIALIZADA</t>
  </si>
  <si>
    <t xml:space="preserve"> 3.6.2.3 </t>
  </si>
  <si>
    <t xml:space="preserve"> 18.06.410 </t>
  </si>
  <si>
    <t>REJUNTAMENTO EM PLACAS CERÂMICAS COM ARGAMASSA INDUSTRIALIZADA PARA REJUNTE, JUNTAS ACIMA DE 3 ATÉ 5 MM</t>
  </si>
  <si>
    <t xml:space="preserve"> 3.7 </t>
  </si>
  <si>
    <t>ESQUADRIAS E ACESSÓRIOS</t>
  </si>
  <si>
    <t xml:space="preserve"> 3.7.1 </t>
  </si>
  <si>
    <t>PORTAS</t>
  </si>
  <si>
    <t xml:space="preserve"> 3.7.1.1 </t>
  </si>
  <si>
    <t xml:space="preserve"> 25.02.050 </t>
  </si>
  <si>
    <t>PORTA VENEZIANA DE ABRIR EM ALUMÍNIO, LINHA COMERCIAL</t>
  </si>
  <si>
    <t xml:space="preserve"> 3.7.2 </t>
  </si>
  <si>
    <t>JANELAS</t>
  </si>
  <si>
    <t xml:space="preserve"> 3.7.2.1 </t>
  </si>
  <si>
    <t xml:space="preserve"> 25.01.050 </t>
  </si>
  <si>
    <t>CAIXILHO EM ALUMÍNIO MAXIM-AR COM VIDRO, LINHA COMERCIAL</t>
  </si>
  <si>
    <t xml:space="preserve"> 3.7.3 </t>
  </si>
  <si>
    <t>COMPLEMENTOS</t>
  </si>
  <si>
    <t xml:space="preserve"> 3.7.3.1 </t>
  </si>
  <si>
    <t xml:space="preserve"> 16.18.070 </t>
  </si>
  <si>
    <t>SI-01 PLACA DE SINALIZAÇÃO DE AMBIENTE 200X200MM (PORTA)</t>
  </si>
  <si>
    <t>UN</t>
  </si>
  <si>
    <t xml:space="preserve"> 3.7.3.2 </t>
  </si>
  <si>
    <t xml:space="preserve"> 28.01.550 </t>
  </si>
  <si>
    <t>FECHADURA COM MAÇANETA TIPO ALAVANCA EM AÇO INOXIDÁVEL, PARA PORTA EXTERNA</t>
  </si>
  <si>
    <t>un</t>
  </si>
  <si>
    <t xml:space="preserve"> 3.8 </t>
  </si>
  <si>
    <t>REVESTIMENTOS E ACABAMENTOS</t>
  </si>
  <si>
    <t xml:space="preserve"> 3.8.1 </t>
  </si>
  <si>
    <t>REVESTIMENTO INTERNO</t>
  </si>
  <si>
    <t xml:space="preserve"> 3.8.1.1 </t>
  </si>
  <si>
    <t xml:space="preserve"> 17.02.020 </t>
  </si>
  <si>
    <t>CHAPISCO</t>
  </si>
  <si>
    <t xml:space="preserve"> 3.8.1.2 </t>
  </si>
  <si>
    <t>Emboço comum</t>
  </si>
  <si>
    <t xml:space="preserve"> 3.8.1.3 </t>
  </si>
  <si>
    <t>Reboco</t>
  </si>
  <si>
    <t xml:space="preserve"> 3.8.1.4 </t>
  </si>
  <si>
    <t xml:space="preserve"> 3.8.1.5 </t>
  </si>
  <si>
    <t xml:space="preserve"> 3.8.2 </t>
  </si>
  <si>
    <t>REVESTIMENTO EXTERNO</t>
  </si>
  <si>
    <t xml:space="preserve"> 3.8.2.1 </t>
  </si>
  <si>
    <t xml:space="preserve"> 3.8.2.2 </t>
  </si>
  <si>
    <t xml:space="preserve"> 3.8.2.3 </t>
  </si>
  <si>
    <t xml:space="preserve"> 3.8.3 </t>
  </si>
  <si>
    <t>PINTURA INTERNA</t>
  </si>
  <si>
    <t xml:space="preserve"> 3.8.3.1 </t>
  </si>
  <si>
    <t>Massa corrida à base de resina acrílica</t>
  </si>
  <si>
    <t xml:space="preserve"> 3.8.3.2 </t>
  </si>
  <si>
    <t xml:space="preserve"> 33.10.030 </t>
  </si>
  <si>
    <t>TINTA ACRÍLICA ANTIMOFO EM MASSA, INCLUSIVE PREPARO</t>
  </si>
  <si>
    <t xml:space="preserve"> 3.8.4 </t>
  </si>
  <si>
    <t>PINTURA EXTERNA</t>
  </si>
  <si>
    <t xml:space="preserve"> 3.8.4.1 </t>
  </si>
  <si>
    <t xml:space="preserve"> 3.8.4.2 </t>
  </si>
  <si>
    <t xml:space="preserve"> 33.10.050 </t>
  </si>
  <si>
    <t>TINTA ACRÍLICA EM MASSA, INCLUSIVE PREPARO</t>
  </si>
  <si>
    <t xml:space="preserve"> 3.9 </t>
  </si>
  <si>
    <t>INSTALAÇÕES HIDROSANITÁRIAS</t>
  </si>
  <si>
    <t xml:space="preserve"> 3.9.1 </t>
  </si>
  <si>
    <t>RESERVATÓRIO E COMPLEMENTOS</t>
  </si>
  <si>
    <t xml:space="preserve"> 3.9.1.1 </t>
  </si>
  <si>
    <t xml:space="preserve"> 48.02.401 </t>
  </si>
  <si>
    <t>RESERVATÓRIO EM POLIETILENO COM TAMPA DE ROSCA - CAPACIDADE DE 500 LITROS</t>
  </si>
  <si>
    <t xml:space="preserve"> 3.9.1.2 </t>
  </si>
  <si>
    <t xml:space="preserve"> 94703 </t>
  </si>
  <si>
    <t>ADAPTADOR COM FLANGE E ANEL DE VEDAÇÃO, PVC, SOLDÁVEL, DN 25 MM X 3/4", INSTALADO EM RESERVAÇÃO PREDIAL DE ÁGUA - FORNECIMENTO E INSTALAÇÃO. AF_04/2024</t>
  </si>
  <si>
    <t xml:space="preserve"> 3.9.1.3 </t>
  </si>
  <si>
    <t xml:space="preserve"> 48.05.020 </t>
  </si>
  <si>
    <t>TORNEIRA DE BOIA, DN= 1´</t>
  </si>
  <si>
    <t xml:space="preserve"> 3.9.1.4 </t>
  </si>
  <si>
    <t xml:space="preserve"> 47.01.030 </t>
  </si>
  <si>
    <t>REGISTRO DE GAVETA EM LATÃO FUNDIDO SEM ACABAMENTO, DN= 1´</t>
  </si>
  <si>
    <t xml:space="preserve"> 3.9.2 </t>
  </si>
  <si>
    <t>TUBOS E CONEXÕES PVC - ÁGUA FRIA</t>
  </si>
  <si>
    <t xml:space="preserve"> 3.9.2.1 </t>
  </si>
  <si>
    <t xml:space="preserve"> 45.01.040 </t>
  </si>
  <si>
    <t>ENTRADA COMPLETA DE ÁGUA COM ABRIGO E REGISTRO DE GAVETA, DN= 1´</t>
  </si>
  <si>
    <t xml:space="preserve"> 3.9.2.2 </t>
  </si>
  <si>
    <t xml:space="preserve"> 46.01.050 </t>
  </si>
  <si>
    <t>TUBO DE PVC RÍGIDO SOLDÁVEL MARROM, DN= 50 MM, (1 1/2´), INCLUSIVE CONEXÕES</t>
  </si>
  <si>
    <t xml:space="preserve"> 3.9.2.3 </t>
  </si>
  <si>
    <t xml:space="preserve"> 97741 </t>
  </si>
  <si>
    <t>KIT CAVALETE PARA MEDIÇÃO DE ÁGUA - ENTRADA INDIVIDUALIZADA, EM PVC 25 MM (3/4"), PARA 1 MEDIDOR - FORNECIMENTO E INSTALAÇÃO (EXCLUSIVE HIDRÔMETRO). AF_03/2024</t>
  </si>
  <si>
    <t xml:space="preserve"> 3.9.2.4 </t>
  </si>
  <si>
    <t xml:space="preserve"> 95673 </t>
  </si>
  <si>
    <t>HIDRÔMETRO DN 1/2", 1,5 M3/H - FORNECIMENTO E INSTALAÇÃO. AF_03/2024</t>
  </si>
  <si>
    <t xml:space="preserve"> 3.9.2.5 </t>
  </si>
  <si>
    <t xml:space="preserve"> PMI-094 </t>
  </si>
  <si>
    <t>Próprio</t>
  </si>
  <si>
    <t>PONTO DE CONSUMO TERMINAL DE ÁGUA FRIA (SUBRAMAL) COM TUBULAÇÃO DE PVC, DN 25 MM, INSTALADO EM RAMAL DE ÁGUA, INCLUSOS RASGO E CHUMBAMENTO EM ALVENARIA (sanit são josé)</t>
  </si>
  <si>
    <t xml:space="preserve"> 3.9.3 </t>
  </si>
  <si>
    <t>REGISTROS</t>
  </si>
  <si>
    <t xml:space="preserve"> 3.9.3.1 </t>
  </si>
  <si>
    <t xml:space="preserve"> 47.02.030 </t>
  </si>
  <si>
    <t>REGISTRO DE GAVETA EM LATÃO FUNDIDO CROMADO COM CANOPLA, DN= 1´ - LINHA ESPECIAL</t>
  </si>
  <si>
    <t xml:space="preserve"> 3.9.3.2 </t>
  </si>
  <si>
    <t xml:space="preserve"> 47.02.050 </t>
  </si>
  <si>
    <t>REGISTRO DE GAVETA EM LATÃO FUNDIDO CROMADO COM CANOPLA, DN= 1 1/2´ - LINHA ESPECIAL</t>
  </si>
  <si>
    <t xml:space="preserve"> 3.9.4 </t>
  </si>
  <si>
    <t>APARELHOS, LOUÇAS, METAIS E OUTROS</t>
  </si>
  <si>
    <t xml:space="preserve"> 3.9.4.1 </t>
  </si>
  <si>
    <t xml:space="preserve"> 44.01.050 </t>
  </si>
  <si>
    <t>BACIA SIFONADA DE LOUÇA SEM TAMPA - 6 LITROS</t>
  </si>
  <si>
    <t xml:space="preserve"> 3.9.4.2 </t>
  </si>
  <si>
    <t xml:space="preserve"> 44.20.280 </t>
  </si>
  <si>
    <t>TAMPA DE PLÁSTICO PARA BACIA SANITÁRIA</t>
  </si>
  <si>
    <t xml:space="preserve"> 3.9.4.3 </t>
  </si>
  <si>
    <t xml:space="preserve"> 47.04.050 </t>
  </si>
  <si>
    <t>VÁLVULA DE DESCARGA ANTIVANDALISMO, DN= 1 1/2´</t>
  </si>
  <si>
    <t xml:space="preserve"> 3.9.4.4 </t>
  </si>
  <si>
    <t xml:space="preserve"> 08.16.091 </t>
  </si>
  <si>
    <t>BR-03  CONJUNTO LAVATORIO E BACIA ACESSIVEIS</t>
  </si>
  <si>
    <t>CJ</t>
  </si>
  <si>
    <t xml:space="preserve"> 3.9.4.5 </t>
  </si>
  <si>
    <t xml:space="preserve"> 44.02.062 </t>
  </si>
  <si>
    <t>TAMPO/BANCADA EM GRANITO, COM FRONTÃO, ESPESSURA DE 2 CM, ACABAMENTO POLIDO</t>
  </si>
  <si>
    <t xml:space="preserve"> 3.9.4.6 </t>
  </si>
  <si>
    <t xml:space="preserve"> 86937 </t>
  </si>
  <si>
    <t>CUBA DE EMBUTIR OVAL EM LOUÇA BRANCA, 35 X 50CM OU EQUIVALENTE, INCLUSO VÁLVULA EM METAL CROMADO E SIFÃO FLEXÍVEL EM PVC - FORNECIMENTO E INSTALAÇÃO. AF_01/2020</t>
  </si>
  <si>
    <t xml:space="preserve"> 3.9.4.7 </t>
  </si>
  <si>
    <t xml:space="preserve"> 44.03.510 </t>
  </si>
  <si>
    <t>TORNEIRA DE PAREDE ANTIVANDALISMO, DN= 3/4´</t>
  </si>
  <si>
    <t xml:space="preserve"> 3.9.4.8 </t>
  </si>
  <si>
    <t xml:space="preserve"> 08.15.016 </t>
  </si>
  <si>
    <t>BB-01 BEBEDOURO COLETIVO</t>
  </si>
  <si>
    <t xml:space="preserve"> 3.9.5 </t>
  </si>
  <si>
    <t>CAIXAS E COMPLEMENTOS</t>
  </si>
  <si>
    <t xml:space="preserve"> 3.9.5.1 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</si>
  <si>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</si>
  <si>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</si>
  <si>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3.9.5.2 </t>
  </si>
  <si>
    <t xml:space="preserve"> 49.04.010 </t>
  </si>
  <si>
    <t>RALO SECO EM PVC RÍGIDO DE 100 X 40 MM, COM GRELHA</t>
  </si>
  <si>
    <t xml:space="preserve"> 3.9.5.3 </t>
  </si>
  <si>
    <t xml:space="preserve"> 49.01.016 </t>
  </si>
  <si>
    <t>CAIXA SIFONADA DE PVC RÍGIDO DE 100 X 100 X 50 MM, COM GRELHA</t>
  </si>
  <si>
    <t xml:space="preserve"> 3.9.6 </t>
  </si>
  <si>
    <t>TUBOS E CONEXÕES DE PVC - ESGOTO</t>
  </si>
  <si>
    <t xml:space="preserve"> 3.9.6.1 </t>
  </si>
  <si>
    <t xml:space="preserve"> 46.02.010 </t>
  </si>
  <si>
    <t>TUBO DE PVC RÍGIDO BRANCO, PONTAS LISAS, SOLDÁVEL, LINHA ESGOTO SÉRIE NORMAL, DN= 40 MM, INCLUSIVE CONEXÕES</t>
  </si>
  <si>
    <t xml:space="preserve"> 3.9.6.2 </t>
  </si>
  <si>
    <t xml:space="preserve"> 46.03.038 </t>
  </si>
  <si>
    <t>TUBO DE PVC RÍGIDO PXB COM VIROLA E ANEL DE BORRACHA, LINHA ESGOTO SÉRIE REFORÇADA ´R´, DN= 50 MM, INCLUSIVE CONEXÕES</t>
  </si>
  <si>
    <t xml:space="preserve"> 3.9.6.3 </t>
  </si>
  <si>
    <t xml:space="preserve"> 46.03.040 </t>
  </si>
  <si>
    <t>TUBO DE PVC RÍGIDO PXB COM VIROLA E ANEL DE BORRACHA, LINHA ESGOTO SÉRIE REFORÇADA ´R´, DN= 75 MM, INCLUSIVE CONEXÕES</t>
  </si>
  <si>
    <t xml:space="preserve"> 3.9.6.4 </t>
  </si>
  <si>
    <t xml:space="preserve"> 46.03.050 </t>
  </si>
  <si>
    <t>TUBO DE PVC RÍGIDO PXB COM VIROLA E ANEL DE BORRACHA, LINHA ESGOTO SÉRIE REFORÇADA ´R´, DN= 100 MM, INCLUSIVE CONEXÕES</t>
  </si>
  <si>
    <t xml:space="preserve"> 4 </t>
  </si>
  <si>
    <t>ILUMINAÇÃO</t>
  </si>
  <si>
    <t xml:space="preserve"> 4.1 </t>
  </si>
  <si>
    <t>POSTES</t>
  </si>
  <si>
    <t xml:space="preserve"> 4.1.1 </t>
  </si>
  <si>
    <t xml:space="preserve"> PMI-014 </t>
  </si>
  <si>
    <t>SUPORTE TUBULAR DE FIXAÇÃO EM POSTE PARA 4 LUMINÁRIA TIPO PÉTALA</t>
  </si>
  <si>
    <t xml:space="preserve"> 4.1.2 </t>
  </si>
  <si>
    <t xml:space="preserve"> 105955 </t>
  </si>
  <si>
    <t>POSTE DE AÇO CÔNICO CONTÍNUO RETO, ENGASTAMENTO SIMPLES COM 1 M DE SOLO, H=9M - FORNECIMENTO E INSTALAÇÃO. AF_04/2025</t>
  </si>
  <si>
    <t xml:space="preserve"> 4.2 </t>
  </si>
  <si>
    <t>SISTEMA DE ILUMINAÇÃO</t>
  </si>
  <si>
    <t xml:space="preserve"> 4.2.1 </t>
  </si>
  <si>
    <t xml:space="preserve"> 101657 </t>
  </si>
  <si>
    <t>LUMINÁRIA DE LED PARA ILUMINAÇÃO PÚBLICA, DE 98 W ATÉ 137 W - FORNECIMENTO E INSTALAÇÃO. AF_08/2020</t>
  </si>
  <si>
    <t xml:space="preserve"> 4.2.2 </t>
  </si>
  <si>
    <t xml:space="preserve"> 101632 </t>
  </si>
  <si>
    <t>RELÉ FOTOELÉTRICO PARA COMANDO DE ILUMINAÇÃO EXTERNA 1000 W - FORNECIMENTO E INSTALAÇÃO. AF_08/2020</t>
  </si>
  <si>
    <t xml:space="preserve"> 4.2.3 </t>
  </si>
  <si>
    <t xml:space="preserve"> 97610 </t>
  </si>
  <si>
    <t>LÂMPADA COMPACTA DE LED 10 W, BASE E27 - FORNECIMENTO E INSTALAÇÃO. AF_09/2024</t>
  </si>
  <si>
    <t xml:space="preserve"> 4.3 </t>
  </si>
  <si>
    <t>CABOS</t>
  </si>
  <si>
    <t xml:space="preserve"> 4.3.1 </t>
  </si>
  <si>
    <t xml:space="preserve"> PMI-015 </t>
  </si>
  <si>
    <t>CABO DE ALUMÍNIO TRIPLEXADO 10MM2</t>
  </si>
  <si>
    <t xml:space="preserve"> 4.3.2 </t>
  </si>
  <si>
    <t xml:space="preserve"> 91924 </t>
  </si>
  <si>
    <t>CABO DE COBRE FLEXÍVEL ISOLADO, 1,5 MM², ANTI-CHAMA 450/750 V, PARA CIRCUITOS TERMINAIS - FORNECIMENTO E INSTALAÇÃO. AF_03/2023</t>
  </si>
  <si>
    <t xml:space="preserve"> 4.3.3 </t>
  </si>
  <si>
    <t xml:space="preserve"> 91929 </t>
  </si>
  <si>
    <t>CABO DE COBRE FLEXÍVEL ISOLADO, 4 MM², ANTI-CHAMA 0,6/1,0 KV, PARA CIRCUITOS TERMINAIS - FORNECIMENTO E INSTALAÇÃO. AF_03/2023</t>
  </si>
  <si>
    <t xml:space="preserve"> 4.4 </t>
  </si>
  <si>
    <t>DISJUNTORES</t>
  </si>
  <si>
    <t xml:space="preserve"> 4.4.1 </t>
  </si>
  <si>
    <t xml:space="preserve"> 93664 </t>
  </si>
  <si>
    <t>DISJUNTOR BIPOLAR TIPO DIN, CORRENTE NOMINAL DE 32A - FORNECIMENTO E INSTALAÇÃO. AF_10/2020</t>
  </si>
  <si>
    <t xml:space="preserve"> 4.4.2 </t>
  </si>
  <si>
    <t xml:space="preserve"> 93661 </t>
  </si>
  <si>
    <t>DISJUNTOR BIPOLAR TIPO DIN, CORRENTE NOMINAL DE 16A - FORNECIMENTO E INSTALAÇÃO. AF_10/2020</t>
  </si>
  <si>
    <t xml:space="preserve"> 4.4.3 </t>
  </si>
  <si>
    <t xml:space="preserve"> 09.02.043 </t>
  </si>
  <si>
    <t>DPS - DISPOSITIVO PROTECAO CONTRA SURTOS (ENERGIA)</t>
  </si>
  <si>
    <t xml:space="preserve"> 4.5 </t>
  </si>
  <si>
    <t>ELETRODUTO, HASTES, ISOLADOR E OUTROS</t>
  </si>
  <si>
    <t xml:space="preserve"> 4.5.1 </t>
  </si>
  <si>
    <t xml:space="preserve"> 101548 </t>
  </si>
  <si>
    <t>ISOLADOR, TIPO ROLDANA, PARA BAIXA TENSÃO - FORNECIMENTO E INSTALAÇÃO. AF_07/2020</t>
  </si>
  <si>
    <t xml:space="preserve"> 4.5.2 </t>
  </si>
  <si>
    <t xml:space="preserve"> 96985 </t>
  </si>
  <si>
    <t>HASTE DE ATERRAMENTO, DIÂMETRO 5/8", COM 3 METROS - FORNECIMENTO E INSTALAÇÃO. AF_08/2023</t>
  </si>
  <si>
    <t xml:space="preserve"> 4.5.3 </t>
  </si>
  <si>
    <t xml:space="preserve"> 37.10.010 </t>
  </si>
  <si>
    <t>BARRAMENTO DE COBRE NU</t>
  </si>
  <si>
    <t xml:space="preserve"> 4.5.4 </t>
  </si>
  <si>
    <t xml:space="preserve"> 078049 </t>
  </si>
  <si>
    <t>SBC</t>
  </si>
  <si>
    <t>CONECTOR PARAFUSO FENDIDO BIMETALICO 10MM</t>
  </si>
  <si>
    <t xml:space="preserve"> 4.5.5 </t>
  </si>
  <si>
    <t xml:space="preserve"> 9083091 </t>
  </si>
  <si>
    <t>CONECTOR PARA HASTE "COPPERWELD"</t>
  </si>
  <si>
    <t xml:space="preserve"> 4.5.6 </t>
  </si>
  <si>
    <t xml:space="preserve"> 063999 </t>
  </si>
  <si>
    <t>FITA ISOLANTE 33 ROLO 19mmxm</t>
  </si>
  <si>
    <t xml:space="preserve"> 4.5.7 </t>
  </si>
  <si>
    <t xml:space="preserve"> 00040400 </t>
  </si>
  <si>
    <t>ELETRODUTO FLEXIVEL PLANO EM PEAD, COR PRETA E LARANJA, DIAMETRO 25 MM</t>
  </si>
  <si>
    <t xml:space="preserve"> 4.5.8 </t>
  </si>
  <si>
    <t xml:space="preserve"> 91831 </t>
  </si>
  <si>
    <t>ELETRODUTO FLEXÍVEL CORRUGADO, PVC, DN 20 MM (1/2"), PARA CIRCUITOS TERMINAIS, INSTALADO EM FORRO - FORNECIMENTO E INSTALAÇÃO. AF_03/2023</t>
  </si>
  <si>
    <t xml:space="preserve"> 4.5.9 </t>
  </si>
  <si>
    <t xml:space="preserve"> 4.5.10 </t>
  </si>
  <si>
    <t xml:space="preserve"> 39.10.060 </t>
  </si>
  <si>
    <t>TERMINAL DE PRESSÃO/COMPRESSÃO PARA CABO DE 6 ATÉ 10 MM²</t>
  </si>
  <si>
    <t xml:space="preserve"> 4.6 </t>
  </si>
  <si>
    <t>ESCAVAÇÃO E REATERRO</t>
  </si>
  <si>
    <t xml:space="preserve"> 4.6.1 </t>
  </si>
  <si>
    <t xml:space="preserve"> 06.01.020 </t>
  </si>
  <si>
    <t>ESCAVAÇÃO MANUAL EM SOLO DE 1ª E 2ª CATEGORIA EM CAMPO ABERTO</t>
  </si>
  <si>
    <t xml:space="preserve"> 4.6.2 </t>
  </si>
  <si>
    <t xml:space="preserve"> 06.11.020 </t>
  </si>
  <si>
    <t>REATERRO MANUAL PARA SIMPLES REGULARIZAÇÃO SEM COMPACTAÇÃO</t>
  </si>
  <si>
    <t xml:space="preserve"> 5 </t>
  </si>
  <si>
    <t>REDE DE ESGOTO - SERVIDÃO</t>
  </si>
  <si>
    <t xml:space="preserve"> 5.1 </t>
  </si>
  <si>
    <t>Escavação manual em solo de 1ª e 2ª categoria em campo aberto</t>
  </si>
  <si>
    <t xml:space="preserve"> 5.2 </t>
  </si>
  <si>
    <t>Reaterro manual para simples regularização sem compactação</t>
  </si>
  <si>
    <t xml:space="preserve"> 5.3 </t>
  </si>
  <si>
    <t xml:space="preserve"> 97896 </t>
  </si>
  <si>
    <t>CAIXA ENTERRADA HIDRÁULICA RETANGULAR, EM CONCRETO PRÉ-MOLDADO, DIMENSÕES INTERNAS: 0,4X0,4X0,4 M. AF_12/2020</t>
  </si>
  <si>
    <t xml:space="preserve"> 5.4 </t>
  </si>
  <si>
    <t xml:space="preserve"> 104166 </t>
  </si>
  <si>
    <t>TUBO PVC, SÉRIE R, ÁGUA PLUVIAL, DN 150 MM, FORNECIDO E INSTALADO EM RAMAL DE ENCAMINHAMENTO. AF_06/2022</t>
  </si>
  <si>
    <t xml:space="preserve"> 6 </t>
  </si>
  <si>
    <t>SERVIÇOS FINAIS</t>
  </si>
  <si>
    <t xml:space="preserve"> 6.1 </t>
  </si>
  <si>
    <t xml:space="preserve"> 55.01.020 </t>
  </si>
  <si>
    <t>LIMPEZA FINAL DA OBRA</t>
  </si>
  <si>
    <t xml:space="preserve">OBJETO: REFORMA DA PRAÇA SÃO JOSÉ
ENDEREÇO: Rua Major Salvador Rufino - Itararé/SP.	</t>
  </si>
  <si>
    <t xml:space="preserve">BANCOS: CPOS 01/2026  -  SINAPI 01/2026  -  SUDECAP 01/2025   - SIURB 07/2025  -  FDE 10/2025   - PRÓPRIO  -- SBC 01/2026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</si>
</sst>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23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color rgb="FFFF0000"/>
      <name val="Arial"/>
      <family val="1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387C9"/>
        <bgColor rgb="FF0387C9"/>
      </patternFill>
    </fill>
    <fill>
      <patternFill patternType="solid">
        <fgColor rgb="FF0387C9"/>
        <bgColor rgb="FF0387C9"/>
      </patternFill>
    </fill>
    <fill>
      <patternFill patternType="solid">
        <fgColor rgb="FF0387C9"/>
        <bgColor rgb="FF0387C9"/>
      </patternFill>
    </fill>
    <fill>
      <patternFill patternType="solid">
        <fgColor rgb="FF0387C9"/>
        <bgColor rgb="FF0387C9"/>
      </patternFill>
    </fill>
    <fill>
      <patternFill patternType="solid">
        <fgColor rgb="FF0387C9"/>
        <bgColor rgb="FF0387C9"/>
      </patternFill>
    </fill>
    <fill>
      <patternFill patternType="solid">
        <fgColor rgb="FFE0E1E0"/>
        <bgColor rgb="FFE0E1E0"/>
      </patternFill>
    </fill>
    <fill>
      <patternFill patternType="solid">
        <fgColor rgb="FFE0E1E0"/>
        <bgColor rgb="FFE0E1E0"/>
      </patternFill>
    </fill>
    <fill>
      <patternFill patternType="solid">
        <fgColor rgb="FFE0E1E0"/>
        <bgColor rgb="FFE0E1E0"/>
      </patternFill>
    </fill>
    <fill>
      <patternFill patternType="solid">
        <fgColor rgb="FFE0E1E0"/>
        <bgColor rgb="FFE0E1E0"/>
      </patternFill>
    </fill>
    <fill>
      <patternFill patternType="solid">
        <fgColor rgb="FFE0E1E0"/>
        <bgColor rgb="FFE0E1E0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</fills>
  <borders count="1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right" vertical="top" wrapText="1"/>
    </xf>
    <xf numFmtId="4" fontId="7" fillId="8" borderId="7" xfId="0" applyNumberFormat="1" applyFont="1" applyFill="1" applyBorder="1" applyAlignment="1">
      <alignment horizontal="right" vertical="top" wrapText="1"/>
    </xf>
    <xf numFmtId="164" fontId="8" fillId="9" borderId="8" xfId="0" applyNumberFormat="1" applyFont="1" applyFill="1" applyBorder="1" applyAlignment="1">
      <alignment horizontal="right" vertical="top" wrapText="1"/>
    </xf>
    <xf numFmtId="0" fontId="10" fillId="10" borderId="9" xfId="0" applyFont="1" applyFill="1" applyBorder="1" applyAlignment="1">
      <alignment horizontal="left" vertical="top" wrapText="1"/>
    </xf>
    <xf numFmtId="0" fontId="11" fillId="11" borderId="10" xfId="0" applyFont="1" applyFill="1" applyBorder="1" applyAlignment="1">
      <alignment horizontal="center" vertical="top" wrapText="1"/>
    </xf>
    <xf numFmtId="0" fontId="12" fillId="12" borderId="11" xfId="0" applyFont="1" applyFill="1" applyBorder="1" applyAlignment="1">
      <alignment horizontal="right" vertical="top" wrapText="1"/>
    </xf>
    <xf numFmtId="4" fontId="13" fillId="13" borderId="12" xfId="0" applyNumberFormat="1" applyFont="1" applyFill="1" applyBorder="1" applyAlignment="1">
      <alignment horizontal="right" vertical="top" wrapText="1"/>
    </xf>
    <xf numFmtId="164" fontId="14" fillId="14" borderId="13" xfId="0" applyNumberFormat="1" applyFont="1" applyFill="1" applyBorder="1" applyAlignment="1">
      <alignment horizontal="right" vertical="top" wrapText="1"/>
    </xf>
    <xf numFmtId="0" fontId="15" fillId="15" borderId="14" xfId="0" applyFont="1" applyFill="1" applyBorder="1" applyAlignment="1">
      <alignment horizontal="left" vertical="top" wrapText="1"/>
    </xf>
    <xf numFmtId="0" fontId="16" fillId="16" borderId="15" xfId="0" applyFont="1" applyFill="1" applyBorder="1" applyAlignment="1">
      <alignment horizontal="center" vertical="top" wrapText="1"/>
    </xf>
    <xf numFmtId="0" fontId="17" fillId="17" borderId="16" xfId="0" applyFont="1" applyFill="1" applyBorder="1" applyAlignment="1">
      <alignment horizontal="right" vertical="top" wrapText="1"/>
    </xf>
    <xf numFmtId="4" fontId="18" fillId="18" borderId="17" xfId="0" applyNumberFormat="1" applyFont="1" applyFill="1" applyBorder="1" applyAlignment="1">
      <alignment horizontal="right" vertical="top" wrapText="1"/>
    </xf>
    <xf numFmtId="164" fontId="19" fillId="19" borderId="18" xfId="0" applyNumberFormat="1" applyFont="1" applyFill="1" applyBorder="1" applyAlignment="1">
      <alignment horizontal="right" vertical="top" wrapText="1"/>
    </xf>
    <xf numFmtId="0" fontId="20" fillId="20" borderId="0" xfId="0" applyFont="1" applyFill="1" applyAlignment="1">
      <alignment horizontal="left" vertical="top" wrapText="1"/>
    </xf>
    <xf numFmtId="164" fontId="21" fillId="21" borderId="0" xfId="0" applyNumberFormat="1" applyFont="1" applyFill="1" applyAlignment="1">
      <alignment horizontal="right" vertical="top" wrapText="1"/>
    </xf>
    <xf numFmtId="4" fontId="22" fillId="22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0" fontId="20" fillId="22" borderId="0" xfId="0" applyFont="1" applyFill="1" applyAlignment="1">
      <alignment horizontal="left" vertical="center" wrapText="1"/>
    </xf>
    <xf numFmtId="0" fontId="20" fillId="20" borderId="0" xfId="0" applyFont="1" applyFill="1" applyAlignment="1">
      <alignment horizontal="left" vertical="top" wrapText="1"/>
    </xf>
    <xf numFmtId="0" fontId="9" fillId="20" borderId="0" xfId="0" applyFont="1" applyFill="1" applyAlignment="1">
      <alignment horizontal="center" vertical="center" wrapText="1"/>
    </xf>
    <xf numFmtId="0" fontId="20" fillId="2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5"/>
  <sheetViews>
    <sheetView tabSelected="1" showWhiteSpace="0" topLeftCell="A196" workbookViewId="0">
      <selection activeCell="D215" sqref="D215"/>
    </sheetView>
  </sheetViews>
  <sheetFormatPr defaultRowHeight="14.25" x14ac:dyDescent="0.2"/>
  <cols>
    <col min="1" max="2" width="13" bestFit="1" customWidth="1"/>
    <col min="3" max="3" width="13.25" bestFit="1" customWidth="1"/>
    <col min="4" max="4" width="60" bestFit="1" customWidth="1"/>
    <col min="5" max="5" width="8" bestFit="1" customWidth="1"/>
    <col min="6" max="11" width="13" bestFit="1" customWidth="1"/>
  </cols>
  <sheetData>
    <row r="1" spans="1:10" ht="79.5" customHeight="1" x14ac:dyDescent="0.2">
      <c r="A1" s="19"/>
      <c r="B1" s="19"/>
      <c r="C1" s="25" t="s">
        <v>513</v>
      </c>
      <c r="D1" s="26"/>
      <c r="E1" s="19"/>
      <c r="F1" s="25" t="s">
        <v>514</v>
      </c>
      <c r="G1" s="26"/>
      <c r="H1" s="23" t="s">
        <v>0</v>
      </c>
      <c r="I1" s="23"/>
      <c r="J1" s="21">
        <f>I4 + I6 + I63 + I177 + I207 + I212</f>
        <v>0</v>
      </c>
    </row>
    <row r="2" spans="1:10" ht="20.100000000000001" customHeight="1" x14ac:dyDescent="0.2">
      <c r="A2" s="19"/>
      <c r="B2" s="19"/>
      <c r="C2" s="19"/>
      <c r="D2" s="19"/>
      <c r="E2" s="19"/>
      <c r="F2" s="19"/>
      <c r="G2" s="19"/>
      <c r="H2" s="24" t="s">
        <v>1</v>
      </c>
      <c r="I2" s="24"/>
      <c r="J2" s="20">
        <v>0.23</v>
      </c>
    </row>
    <row r="3" spans="1:10" ht="30" customHeight="1" x14ac:dyDescent="0.2">
      <c r="A3" s="1" t="s">
        <v>2</v>
      </c>
      <c r="B3" s="3" t="s">
        <v>3</v>
      </c>
      <c r="C3" s="1" t="s">
        <v>4</v>
      </c>
      <c r="D3" s="1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24" customHeight="1" x14ac:dyDescent="0.2">
      <c r="A4" s="4" t="s">
        <v>12</v>
      </c>
      <c r="B4" s="4" t="s">
        <v>13</v>
      </c>
      <c r="C4" s="4"/>
      <c r="D4" s="4" t="s">
        <v>14</v>
      </c>
      <c r="E4" s="5"/>
      <c r="F4" s="6">
        <v>1</v>
      </c>
      <c r="G4" s="6" t="s">
        <v>15</v>
      </c>
      <c r="H4" s="7">
        <f>I5</f>
        <v>0</v>
      </c>
      <c r="I4" s="7">
        <f t="shared" ref="I4:I67" si="0">TRUNC(F4 * H4,2)</f>
        <v>0</v>
      </c>
      <c r="J4" s="8" t="e">
        <f>I4 / J1</f>
        <v>#DIV/0!</v>
      </c>
    </row>
    <row r="5" spans="1:10" ht="26.1" customHeight="1" x14ac:dyDescent="0.2">
      <c r="A5" s="9" t="s">
        <v>16</v>
      </c>
      <c r="B5" s="9" t="s">
        <v>17</v>
      </c>
      <c r="C5" s="9" t="s">
        <v>18</v>
      </c>
      <c r="D5" s="9" t="s">
        <v>19</v>
      </c>
      <c r="E5" s="10" t="s">
        <v>20</v>
      </c>
      <c r="F5" s="11">
        <v>3</v>
      </c>
      <c r="G5" s="12"/>
      <c r="H5" s="12">
        <f>TRUNC(TRUNC(G5 * J2, 2) + G5, 2)</f>
        <v>0</v>
      </c>
      <c r="I5" s="12">
        <f t="shared" si="0"/>
        <v>0</v>
      </c>
      <c r="J5" s="13" t="e">
        <f>I5 / J1</f>
        <v>#DIV/0!</v>
      </c>
    </row>
    <row r="6" spans="1:10" ht="24" customHeight="1" x14ac:dyDescent="0.2">
      <c r="A6" s="4" t="s">
        <v>21</v>
      </c>
      <c r="B6" s="4" t="s">
        <v>13</v>
      </c>
      <c r="C6" s="4"/>
      <c r="D6" s="4" t="s">
        <v>22</v>
      </c>
      <c r="E6" s="5"/>
      <c r="F6" s="6">
        <v>1</v>
      </c>
      <c r="G6" s="6"/>
      <c r="H6" s="7">
        <f>I7 + I12 + I20 + I28 + I44</f>
        <v>0</v>
      </c>
      <c r="I6" s="7">
        <f t="shared" si="0"/>
        <v>0</v>
      </c>
      <c r="J6" s="8" t="e">
        <f>I6 / J1</f>
        <v>#DIV/0!</v>
      </c>
    </row>
    <row r="7" spans="1:10" ht="24" customHeight="1" x14ac:dyDescent="0.2">
      <c r="A7" s="4" t="s">
        <v>23</v>
      </c>
      <c r="B7" s="4" t="s">
        <v>13</v>
      </c>
      <c r="C7" s="4"/>
      <c r="D7" s="4" t="s">
        <v>24</v>
      </c>
      <c r="E7" s="5"/>
      <c r="F7" s="6">
        <v>1</v>
      </c>
      <c r="G7" s="6"/>
      <c r="H7" s="7">
        <f>I8 + I9 + I10 + I11</f>
        <v>0</v>
      </c>
      <c r="I7" s="7">
        <f t="shared" si="0"/>
        <v>0</v>
      </c>
      <c r="J7" s="8" t="e">
        <f>I7 / J1</f>
        <v>#DIV/0!</v>
      </c>
    </row>
    <row r="8" spans="1:10" ht="24" customHeight="1" x14ac:dyDescent="0.2">
      <c r="A8" s="9" t="s">
        <v>25</v>
      </c>
      <c r="B8" s="9" t="s">
        <v>26</v>
      </c>
      <c r="C8" s="9" t="s">
        <v>18</v>
      </c>
      <c r="D8" s="9" t="s">
        <v>27</v>
      </c>
      <c r="E8" s="10" t="s">
        <v>20</v>
      </c>
      <c r="F8" s="11">
        <v>90</v>
      </c>
      <c r="G8" s="12"/>
      <c r="H8" s="12">
        <f>TRUNC(TRUNC(G8 * J2, 2) + G8, 2)</f>
        <v>0</v>
      </c>
      <c r="I8" s="12">
        <f t="shared" si="0"/>
        <v>0</v>
      </c>
      <c r="J8" s="13" t="e">
        <f>I8 / J1</f>
        <v>#DIV/0!</v>
      </c>
    </row>
    <row r="9" spans="1:10" ht="24" customHeight="1" x14ac:dyDescent="0.2">
      <c r="A9" s="9" t="s">
        <v>28</v>
      </c>
      <c r="B9" s="9" t="s">
        <v>29</v>
      </c>
      <c r="C9" s="9" t="s">
        <v>18</v>
      </c>
      <c r="D9" s="9" t="s">
        <v>30</v>
      </c>
      <c r="E9" s="10" t="s">
        <v>20</v>
      </c>
      <c r="F9" s="11">
        <v>90</v>
      </c>
      <c r="G9" s="12"/>
      <c r="H9" s="12">
        <f>TRUNC(TRUNC(G9 * J2, 2) + G9, 2)</f>
        <v>0</v>
      </c>
      <c r="I9" s="12">
        <f t="shared" si="0"/>
        <v>0</v>
      </c>
      <c r="J9" s="13" t="e">
        <f>I9 / J1</f>
        <v>#DIV/0!</v>
      </c>
    </row>
    <row r="10" spans="1:10" ht="24" customHeight="1" x14ac:dyDescent="0.2">
      <c r="A10" s="9" t="s">
        <v>31</v>
      </c>
      <c r="B10" s="9" t="s">
        <v>32</v>
      </c>
      <c r="C10" s="9" t="s">
        <v>18</v>
      </c>
      <c r="D10" s="9" t="s">
        <v>33</v>
      </c>
      <c r="E10" s="10" t="s">
        <v>20</v>
      </c>
      <c r="F10" s="11">
        <v>90</v>
      </c>
      <c r="G10" s="12"/>
      <c r="H10" s="12">
        <f>TRUNC(TRUNC(G10 * J2, 2) + G10, 2)</f>
        <v>0</v>
      </c>
      <c r="I10" s="12">
        <f t="shared" si="0"/>
        <v>0</v>
      </c>
      <c r="J10" s="13" t="e">
        <f>I10 / J1</f>
        <v>#DIV/0!</v>
      </c>
    </row>
    <row r="11" spans="1:10" ht="26.1" customHeight="1" x14ac:dyDescent="0.2">
      <c r="A11" s="9" t="s">
        <v>34</v>
      </c>
      <c r="B11" s="9" t="s">
        <v>35</v>
      </c>
      <c r="C11" s="9" t="s">
        <v>36</v>
      </c>
      <c r="D11" s="9" t="s">
        <v>37</v>
      </c>
      <c r="E11" s="10" t="s">
        <v>20</v>
      </c>
      <c r="F11" s="11">
        <v>210</v>
      </c>
      <c r="G11" s="12"/>
      <c r="H11" s="12">
        <f>TRUNC(TRUNC(G11 * J2, 2) + G11, 2)</f>
        <v>0</v>
      </c>
      <c r="I11" s="12">
        <f t="shared" si="0"/>
        <v>0</v>
      </c>
      <c r="J11" s="13" t="e">
        <f>I11 / J1</f>
        <v>#DIV/0!</v>
      </c>
    </row>
    <row r="12" spans="1:10" ht="24" customHeight="1" x14ac:dyDescent="0.2">
      <c r="A12" s="4" t="s">
        <v>38</v>
      </c>
      <c r="B12" s="4" t="s">
        <v>13</v>
      </c>
      <c r="C12" s="4"/>
      <c r="D12" s="4" t="s">
        <v>39</v>
      </c>
      <c r="E12" s="5"/>
      <c r="F12" s="6">
        <v>1</v>
      </c>
      <c r="G12" s="6" t="s">
        <v>15</v>
      </c>
      <c r="H12" s="7">
        <f>I13 + I14 + I15 + I16 + I17 + I18 + I19</f>
        <v>0</v>
      </c>
      <c r="I12" s="7">
        <f t="shared" si="0"/>
        <v>0</v>
      </c>
      <c r="J12" s="8" t="e">
        <f>I12 / J1</f>
        <v>#DIV/0!</v>
      </c>
    </row>
    <row r="13" spans="1:10" ht="26.1" customHeight="1" x14ac:dyDescent="0.2">
      <c r="A13" s="9" t="s">
        <v>40</v>
      </c>
      <c r="B13" s="9" t="s">
        <v>41</v>
      </c>
      <c r="C13" s="9" t="s">
        <v>36</v>
      </c>
      <c r="D13" s="9" t="s">
        <v>42</v>
      </c>
      <c r="E13" s="10" t="s">
        <v>43</v>
      </c>
      <c r="F13" s="11">
        <v>9.8000000000000007</v>
      </c>
      <c r="G13" s="12"/>
      <c r="H13" s="12">
        <f>TRUNC(TRUNC(G13 * J2, 2) + G13, 2)</f>
        <v>0</v>
      </c>
      <c r="I13" s="12">
        <f t="shared" si="0"/>
        <v>0</v>
      </c>
      <c r="J13" s="13" t="e">
        <f>I13 / J1</f>
        <v>#DIV/0!</v>
      </c>
    </row>
    <row r="14" spans="1:10" ht="39" customHeight="1" x14ac:dyDescent="0.2">
      <c r="A14" s="9" t="s">
        <v>44</v>
      </c>
      <c r="B14" s="9" t="s">
        <v>45</v>
      </c>
      <c r="C14" s="9" t="s">
        <v>18</v>
      </c>
      <c r="D14" s="9" t="s">
        <v>46</v>
      </c>
      <c r="E14" s="10" t="s">
        <v>43</v>
      </c>
      <c r="F14" s="11">
        <v>9.8000000000000007</v>
      </c>
      <c r="G14" s="12"/>
      <c r="H14" s="12">
        <f>TRUNC(TRUNC(G14 * J2, 2) + G14, 2)</f>
        <v>0</v>
      </c>
      <c r="I14" s="12">
        <f t="shared" si="0"/>
        <v>0</v>
      </c>
      <c r="J14" s="13" t="e">
        <f>I14 / J1</f>
        <v>#DIV/0!</v>
      </c>
    </row>
    <row r="15" spans="1:10" ht="26.1" customHeight="1" x14ac:dyDescent="0.2">
      <c r="A15" s="9" t="s">
        <v>47</v>
      </c>
      <c r="B15" s="9" t="s">
        <v>48</v>
      </c>
      <c r="C15" s="9" t="s">
        <v>18</v>
      </c>
      <c r="D15" s="9" t="s">
        <v>49</v>
      </c>
      <c r="E15" s="10" t="s">
        <v>43</v>
      </c>
      <c r="F15" s="11">
        <v>12.75</v>
      </c>
      <c r="G15" s="12"/>
      <c r="H15" s="12">
        <f>TRUNC(TRUNC(G15 * J2, 2) + G15, 2)</f>
        <v>0</v>
      </c>
      <c r="I15" s="12">
        <f t="shared" si="0"/>
        <v>0</v>
      </c>
      <c r="J15" s="13" t="e">
        <f>I15 / J1</f>
        <v>#DIV/0!</v>
      </c>
    </row>
    <row r="16" spans="1:10" ht="24" customHeight="1" x14ac:dyDescent="0.2">
      <c r="A16" s="9" t="s">
        <v>50</v>
      </c>
      <c r="B16" s="9" t="s">
        <v>51</v>
      </c>
      <c r="C16" s="9" t="s">
        <v>52</v>
      </c>
      <c r="D16" s="9" t="s">
        <v>53</v>
      </c>
      <c r="E16" s="10" t="s">
        <v>20</v>
      </c>
      <c r="F16" s="11">
        <v>140</v>
      </c>
      <c r="G16" s="12"/>
      <c r="H16" s="12">
        <f>TRUNC(TRUNC(G16 * J2, 2) + G16, 2)</f>
        <v>0</v>
      </c>
      <c r="I16" s="12">
        <f t="shared" si="0"/>
        <v>0</v>
      </c>
      <c r="J16" s="13" t="e">
        <f>I16 / J1</f>
        <v>#DIV/0!</v>
      </c>
    </row>
    <row r="17" spans="1:10" ht="24" customHeight="1" x14ac:dyDescent="0.2">
      <c r="A17" s="9" t="s">
        <v>54</v>
      </c>
      <c r="B17" s="9" t="s">
        <v>55</v>
      </c>
      <c r="C17" s="9" t="s">
        <v>56</v>
      </c>
      <c r="D17" s="9" t="s">
        <v>57</v>
      </c>
      <c r="E17" s="10" t="s">
        <v>43</v>
      </c>
      <c r="F17" s="11">
        <v>21</v>
      </c>
      <c r="G17" s="12"/>
      <c r="H17" s="12">
        <f>TRUNC(TRUNC(G17 * J2, 2) + G17, 2)</f>
        <v>0</v>
      </c>
      <c r="I17" s="12">
        <f t="shared" si="0"/>
        <v>0</v>
      </c>
      <c r="J17" s="13" t="e">
        <f>I17 / J1</f>
        <v>#DIV/0!</v>
      </c>
    </row>
    <row r="18" spans="1:10" ht="51.95" customHeight="1" x14ac:dyDescent="0.2">
      <c r="A18" s="9" t="s">
        <v>58</v>
      </c>
      <c r="B18" s="9" t="s">
        <v>59</v>
      </c>
      <c r="C18" s="9" t="s">
        <v>36</v>
      </c>
      <c r="D18" s="9" t="s">
        <v>60</v>
      </c>
      <c r="E18" s="10" t="s">
        <v>61</v>
      </c>
      <c r="F18" s="11">
        <v>32</v>
      </c>
      <c r="G18" s="12"/>
      <c r="H18" s="12">
        <f>TRUNC(TRUNC(G18 * J2, 2) + G18, 2)</f>
        <v>0</v>
      </c>
      <c r="I18" s="12">
        <f t="shared" si="0"/>
        <v>0</v>
      </c>
      <c r="J18" s="13" t="e">
        <f>I18 / J1</f>
        <v>#DIV/0!</v>
      </c>
    </row>
    <row r="19" spans="1:10" ht="51.95" customHeight="1" x14ac:dyDescent="0.2">
      <c r="A19" s="9" t="s">
        <v>62</v>
      </c>
      <c r="B19" s="9" t="s">
        <v>63</v>
      </c>
      <c r="C19" s="9" t="s">
        <v>36</v>
      </c>
      <c r="D19" s="9" t="s">
        <v>64</v>
      </c>
      <c r="E19" s="10" t="s">
        <v>61</v>
      </c>
      <c r="F19" s="11">
        <v>12.6</v>
      </c>
      <c r="G19" s="12"/>
      <c r="H19" s="12">
        <f>TRUNC(TRUNC(G19 * J2, 2) + G19, 2)</f>
        <v>0</v>
      </c>
      <c r="I19" s="12">
        <f t="shared" si="0"/>
        <v>0</v>
      </c>
      <c r="J19" s="13" t="e">
        <f>I19 / J1</f>
        <v>#DIV/0!</v>
      </c>
    </row>
    <row r="20" spans="1:10" ht="24" customHeight="1" x14ac:dyDescent="0.2">
      <c r="A20" s="4" t="s">
        <v>65</v>
      </c>
      <c r="B20" s="4" t="s">
        <v>13</v>
      </c>
      <c r="C20" s="4"/>
      <c r="D20" s="4" t="s">
        <v>66</v>
      </c>
      <c r="E20" s="5"/>
      <c r="F20" s="6">
        <v>1</v>
      </c>
      <c r="G20" s="6"/>
      <c r="H20" s="7">
        <f>I21 + I22 + I23 + I24 + I25 + I26 + I27</f>
        <v>0</v>
      </c>
      <c r="I20" s="7">
        <f t="shared" si="0"/>
        <v>0</v>
      </c>
      <c r="J20" s="8" t="e">
        <f>I20 / J1</f>
        <v>#DIV/0!</v>
      </c>
    </row>
    <row r="21" spans="1:10" ht="26.1" customHeight="1" x14ac:dyDescent="0.2">
      <c r="A21" s="9" t="s">
        <v>67</v>
      </c>
      <c r="B21" s="9" t="s">
        <v>41</v>
      </c>
      <c r="C21" s="9" t="s">
        <v>36</v>
      </c>
      <c r="D21" s="9" t="s">
        <v>42</v>
      </c>
      <c r="E21" s="10" t="s">
        <v>43</v>
      </c>
      <c r="F21" s="11">
        <v>4.3499999999999996</v>
      </c>
      <c r="G21" s="12"/>
      <c r="H21" s="12">
        <f>TRUNC(TRUNC(G21 * J2, 2) + G21, 2)</f>
        <v>0</v>
      </c>
      <c r="I21" s="12">
        <f t="shared" si="0"/>
        <v>0</v>
      </c>
      <c r="J21" s="13" t="e">
        <f>I21 / J1</f>
        <v>#DIV/0!</v>
      </c>
    </row>
    <row r="22" spans="1:10" ht="39" customHeight="1" x14ac:dyDescent="0.2">
      <c r="A22" s="9" t="s">
        <v>68</v>
      </c>
      <c r="B22" s="9" t="s">
        <v>45</v>
      </c>
      <c r="C22" s="9" t="s">
        <v>18</v>
      </c>
      <c r="D22" s="9" t="s">
        <v>46</v>
      </c>
      <c r="E22" s="10" t="s">
        <v>43</v>
      </c>
      <c r="F22" s="11">
        <v>4.3499999999999996</v>
      </c>
      <c r="G22" s="12"/>
      <c r="H22" s="12">
        <f>TRUNC(TRUNC(G22 * J2, 2) + G22, 2)</f>
        <v>0</v>
      </c>
      <c r="I22" s="12">
        <f t="shared" si="0"/>
        <v>0</v>
      </c>
      <c r="J22" s="13" t="e">
        <f>I22 / J1</f>
        <v>#DIV/0!</v>
      </c>
    </row>
    <row r="23" spans="1:10" ht="26.1" customHeight="1" x14ac:dyDescent="0.2">
      <c r="A23" s="9" t="s">
        <v>69</v>
      </c>
      <c r="B23" s="9" t="s">
        <v>48</v>
      </c>
      <c r="C23" s="9" t="s">
        <v>18</v>
      </c>
      <c r="D23" s="9" t="s">
        <v>49</v>
      </c>
      <c r="E23" s="10" t="s">
        <v>43</v>
      </c>
      <c r="F23" s="11">
        <v>5.65</v>
      </c>
      <c r="G23" s="12"/>
      <c r="H23" s="12">
        <f>TRUNC(TRUNC(G23 * J2, 2) + G23, 2)</f>
        <v>0</v>
      </c>
      <c r="I23" s="12">
        <f t="shared" si="0"/>
        <v>0</v>
      </c>
      <c r="J23" s="13" t="e">
        <f>I23 / J1</f>
        <v>#DIV/0!</v>
      </c>
    </row>
    <row r="24" spans="1:10" ht="24" customHeight="1" x14ac:dyDescent="0.2">
      <c r="A24" s="9" t="s">
        <v>70</v>
      </c>
      <c r="B24" s="9" t="s">
        <v>51</v>
      </c>
      <c r="C24" s="9" t="s">
        <v>52</v>
      </c>
      <c r="D24" s="9" t="s">
        <v>53</v>
      </c>
      <c r="E24" s="10" t="s">
        <v>20</v>
      </c>
      <c r="F24" s="11">
        <v>62</v>
      </c>
      <c r="G24" s="12"/>
      <c r="H24" s="12">
        <f>TRUNC(TRUNC(G24 * J2, 2) + G24, 2)</f>
        <v>0</v>
      </c>
      <c r="I24" s="12">
        <f t="shared" si="0"/>
        <v>0</v>
      </c>
      <c r="J24" s="13" t="e">
        <f>I24 / J1</f>
        <v>#DIV/0!</v>
      </c>
    </row>
    <row r="25" spans="1:10" ht="39" customHeight="1" x14ac:dyDescent="0.2">
      <c r="A25" s="9" t="s">
        <v>71</v>
      </c>
      <c r="B25" s="9" t="s">
        <v>72</v>
      </c>
      <c r="C25" s="9" t="s">
        <v>36</v>
      </c>
      <c r="D25" s="9" t="s">
        <v>73</v>
      </c>
      <c r="E25" s="10" t="s">
        <v>20</v>
      </c>
      <c r="F25" s="11">
        <v>62</v>
      </c>
      <c r="G25" s="12"/>
      <c r="H25" s="12">
        <f>TRUNC(TRUNC(G25 * J2, 2) + G25, 2)</f>
        <v>0</v>
      </c>
      <c r="I25" s="12">
        <f t="shared" si="0"/>
        <v>0</v>
      </c>
      <c r="J25" s="13" t="e">
        <f>I25 / J1</f>
        <v>#DIV/0!</v>
      </c>
    </row>
    <row r="26" spans="1:10" ht="51.95" customHeight="1" x14ac:dyDescent="0.2">
      <c r="A26" s="9" t="s">
        <v>74</v>
      </c>
      <c r="B26" s="9" t="s">
        <v>59</v>
      </c>
      <c r="C26" s="9" t="s">
        <v>36</v>
      </c>
      <c r="D26" s="9" t="s">
        <v>60</v>
      </c>
      <c r="E26" s="10" t="s">
        <v>61</v>
      </c>
      <c r="F26" s="11">
        <v>20</v>
      </c>
      <c r="G26" s="12"/>
      <c r="H26" s="12">
        <f>TRUNC(TRUNC(G26 * J2, 2) + G26, 2)</f>
        <v>0</v>
      </c>
      <c r="I26" s="12">
        <f t="shared" si="0"/>
        <v>0</v>
      </c>
      <c r="J26" s="13" t="e">
        <f>I26 / J1</f>
        <v>#DIV/0!</v>
      </c>
    </row>
    <row r="27" spans="1:10" ht="51.95" customHeight="1" x14ac:dyDescent="0.2">
      <c r="A27" s="9" t="s">
        <v>75</v>
      </c>
      <c r="B27" s="9" t="s">
        <v>63</v>
      </c>
      <c r="C27" s="9" t="s">
        <v>36</v>
      </c>
      <c r="D27" s="9" t="s">
        <v>64</v>
      </c>
      <c r="E27" s="10" t="s">
        <v>61</v>
      </c>
      <c r="F27" s="11">
        <v>12.6</v>
      </c>
      <c r="G27" s="12"/>
      <c r="H27" s="12">
        <f>TRUNC(TRUNC(G27 * J2, 2) + G27, 2)</f>
        <v>0</v>
      </c>
      <c r="I27" s="12">
        <f t="shared" si="0"/>
        <v>0</v>
      </c>
      <c r="J27" s="13" t="e">
        <f>I27 / J1</f>
        <v>#DIV/0!</v>
      </c>
    </row>
    <row r="28" spans="1:10" ht="24" customHeight="1" x14ac:dyDescent="0.2">
      <c r="A28" s="4" t="s">
        <v>76</v>
      </c>
      <c r="B28" s="4" t="s">
        <v>13</v>
      </c>
      <c r="C28" s="4"/>
      <c r="D28" s="4" t="s">
        <v>77</v>
      </c>
      <c r="E28" s="5"/>
      <c r="F28" s="6">
        <v>1</v>
      </c>
      <c r="G28" s="6"/>
      <c r="H28" s="7">
        <f>I29 + I38</f>
        <v>0</v>
      </c>
      <c r="I28" s="7">
        <f t="shared" si="0"/>
        <v>0</v>
      </c>
      <c r="J28" s="8" t="e">
        <f>I28 / J1</f>
        <v>#DIV/0!</v>
      </c>
    </row>
    <row r="29" spans="1:10" ht="24" customHeight="1" x14ac:dyDescent="0.2">
      <c r="A29" s="4" t="s">
        <v>78</v>
      </c>
      <c r="B29" s="4" t="s">
        <v>13</v>
      </c>
      <c r="C29" s="4"/>
      <c r="D29" s="4" t="s">
        <v>79</v>
      </c>
      <c r="E29" s="5"/>
      <c r="F29" s="6">
        <v>1</v>
      </c>
      <c r="G29" s="6"/>
      <c r="H29" s="7">
        <f>I30 + I31 + I32 + I33 + I34 + I35 + I36 + I37</f>
        <v>0</v>
      </c>
      <c r="I29" s="7">
        <f t="shared" si="0"/>
        <v>0</v>
      </c>
      <c r="J29" s="8" t="e">
        <f>I29 / J1</f>
        <v>#DIV/0!</v>
      </c>
    </row>
    <row r="30" spans="1:10" ht="26.1" customHeight="1" x14ac:dyDescent="0.2">
      <c r="A30" s="9" t="s">
        <v>80</v>
      </c>
      <c r="B30" s="9" t="s">
        <v>41</v>
      </c>
      <c r="C30" s="9" t="s">
        <v>36</v>
      </c>
      <c r="D30" s="9" t="s">
        <v>42</v>
      </c>
      <c r="E30" s="10" t="s">
        <v>43</v>
      </c>
      <c r="F30" s="11">
        <v>0.5</v>
      </c>
      <c r="G30" s="12"/>
      <c r="H30" s="12">
        <f>TRUNC(TRUNC(G30 * J2, 2) + G30, 2)</f>
        <v>0</v>
      </c>
      <c r="I30" s="12">
        <f t="shared" si="0"/>
        <v>0</v>
      </c>
      <c r="J30" s="13" t="e">
        <f>I30 / J1</f>
        <v>#DIV/0!</v>
      </c>
    </row>
    <row r="31" spans="1:10" ht="39" customHeight="1" x14ac:dyDescent="0.2">
      <c r="A31" s="9" t="s">
        <v>81</v>
      </c>
      <c r="B31" s="9" t="s">
        <v>45</v>
      </c>
      <c r="C31" s="9" t="s">
        <v>18</v>
      </c>
      <c r="D31" s="9" t="s">
        <v>46</v>
      </c>
      <c r="E31" s="10" t="s">
        <v>43</v>
      </c>
      <c r="F31" s="11">
        <v>0.5</v>
      </c>
      <c r="G31" s="12"/>
      <c r="H31" s="12">
        <f>TRUNC(TRUNC(G31 * J2, 2) + G31, 2)</f>
        <v>0</v>
      </c>
      <c r="I31" s="12">
        <f t="shared" si="0"/>
        <v>0</v>
      </c>
      <c r="J31" s="13" t="e">
        <f>I31 / J1</f>
        <v>#DIV/0!</v>
      </c>
    </row>
    <row r="32" spans="1:10" ht="26.1" customHeight="1" x14ac:dyDescent="0.2">
      <c r="A32" s="9" t="s">
        <v>82</v>
      </c>
      <c r="B32" s="9" t="s">
        <v>48</v>
      </c>
      <c r="C32" s="9" t="s">
        <v>18</v>
      </c>
      <c r="D32" s="9" t="s">
        <v>49</v>
      </c>
      <c r="E32" s="10" t="s">
        <v>43</v>
      </c>
      <c r="F32" s="11">
        <v>0.65</v>
      </c>
      <c r="G32" s="12"/>
      <c r="H32" s="12">
        <f>TRUNC(TRUNC(G32 * J2, 2) + G32, 2)</f>
        <v>0</v>
      </c>
      <c r="I32" s="12">
        <f t="shared" si="0"/>
        <v>0</v>
      </c>
      <c r="J32" s="13" t="e">
        <f>I32 / J1</f>
        <v>#DIV/0!</v>
      </c>
    </row>
    <row r="33" spans="1:10" ht="39" customHeight="1" x14ac:dyDescent="0.2">
      <c r="A33" s="9" t="s">
        <v>83</v>
      </c>
      <c r="B33" s="9" t="s">
        <v>84</v>
      </c>
      <c r="C33" s="9" t="s">
        <v>18</v>
      </c>
      <c r="D33" s="9" t="s">
        <v>85</v>
      </c>
      <c r="E33" s="10" t="s">
        <v>86</v>
      </c>
      <c r="F33" s="11">
        <v>6</v>
      </c>
      <c r="G33" s="12"/>
      <c r="H33" s="12">
        <f>TRUNC(TRUNC(G33 * J2, 2) + G33, 2)</f>
        <v>0</v>
      </c>
      <c r="I33" s="12">
        <f t="shared" si="0"/>
        <v>0</v>
      </c>
      <c r="J33" s="13" t="e">
        <f>I33 / J1</f>
        <v>#DIV/0!</v>
      </c>
    </row>
    <row r="34" spans="1:10" ht="24" customHeight="1" x14ac:dyDescent="0.2">
      <c r="A34" s="9" t="s">
        <v>87</v>
      </c>
      <c r="B34" s="9" t="s">
        <v>88</v>
      </c>
      <c r="C34" s="9" t="s">
        <v>18</v>
      </c>
      <c r="D34" s="9" t="s">
        <v>89</v>
      </c>
      <c r="E34" s="10" t="s">
        <v>43</v>
      </c>
      <c r="F34" s="11">
        <v>0.25</v>
      </c>
      <c r="G34" s="12"/>
      <c r="H34" s="12">
        <f>TRUNC(TRUNC(G34 * J2, 2) + G34, 2)</f>
        <v>0</v>
      </c>
      <c r="I34" s="12">
        <f t="shared" si="0"/>
        <v>0</v>
      </c>
      <c r="J34" s="13" t="e">
        <f>I34 / J1</f>
        <v>#DIV/0!</v>
      </c>
    </row>
    <row r="35" spans="1:10" ht="39" customHeight="1" x14ac:dyDescent="0.2">
      <c r="A35" s="9" t="s">
        <v>90</v>
      </c>
      <c r="B35" s="9" t="s">
        <v>91</v>
      </c>
      <c r="C35" s="9" t="s">
        <v>36</v>
      </c>
      <c r="D35" s="9" t="s">
        <v>92</v>
      </c>
      <c r="E35" s="10" t="s">
        <v>43</v>
      </c>
      <c r="F35" s="11">
        <v>0.35</v>
      </c>
      <c r="G35" s="12"/>
      <c r="H35" s="12">
        <f>TRUNC(TRUNC(G35 * J2, 2) + G35, 2)</f>
        <v>0</v>
      </c>
      <c r="I35" s="12">
        <f t="shared" si="0"/>
        <v>0</v>
      </c>
      <c r="J35" s="13" t="e">
        <f>I35 / J1</f>
        <v>#DIV/0!</v>
      </c>
    </row>
    <row r="36" spans="1:10" ht="26.1" customHeight="1" x14ac:dyDescent="0.2">
      <c r="A36" s="9" t="s">
        <v>93</v>
      </c>
      <c r="B36" s="9" t="s">
        <v>94</v>
      </c>
      <c r="C36" s="9" t="s">
        <v>18</v>
      </c>
      <c r="D36" s="9" t="s">
        <v>95</v>
      </c>
      <c r="E36" s="10" t="s">
        <v>20</v>
      </c>
      <c r="F36" s="11">
        <v>1.1000000000000001</v>
      </c>
      <c r="G36" s="12"/>
      <c r="H36" s="12">
        <f>TRUNC(TRUNC(G36 * J2, 2) + G36, 2)</f>
        <v>0</v>
      </c>
      <c r="I36" s="12">
        <f t="shared" si="0"/>
        <v>0</v>
      </c>
      <c r="J36" s="13" t="e">
        <f>I36 / J1</f>
        <v>#DIV/0!</v>
      </c>
    </row>
    <row r="37" spans="1:10" ht="39" customHeight="1" x14ac:dyDescent="0.2">
      <c r="A37" s="9" t="s">
        <v>96</v>
      </c>
      <c r="B37" s="9" t="s">
        <v>97</v>
      </c>
      <c r="C37" s="9" t="s">
        <v>36</v>
      </c>
      <c r="D37" s="9" t="s">
        <v>98</v>
      </c>
      <c r="E37" s="10" t="s">
        <v>20</v>
      </c>
      <c r="F37" s="11">
        <v>5</v>
      </c>
      <c r="G37" s="12"/>
      <c r="H37" s="12">
        <f>TRUNC(TRUNC(G37 * J2, 2) + G37, 2)</f>
        <v>0</v>
      </c>
      <c r="I37" s="12">
        <f t="shared" si="0"/>
        <v>0</v>
      </c>
      <c r="J37" s="13" t="e">
        <f>I37 / J1</f>
        <v>#DIV/0!</v>
      </c>
    </row>
    <row r="38" spans="1:10" ht="24" customHeight="1" x14ac:dyDescent="0.2">
      <c r="A38" s="4" t="s">
        <v>99</v>
      </c>
      <c r="B38" s="4" t="s">
        <v>13</v>
      </c>
      <c r="C38" s="4"/>
      <c r="D38" s="4" t="s">
        <v>100</v>
      </c>
      <c r="E38" s="5"/>
      <c r="F38" s="6">
        <v>1</v>
      </c>
      <c r="G38" s="6"/>
      <c r="H38" s="7">
        <f>I39 + I40 + I41 + I42 + I43</f>
        <v>0</v>
      </c>
      <c r="I38" s="7">
        <f t="shared" si="0"/>
        <v>0</v>
      </c>
      <c r="J38" s="8" t="e">
        <f>I38 / J1</f>
        <v>#DIV/0!</v>
      </c>
    </row>
    <row r="39" spans="1:10" ht="24" customHeight="1" x14ac:dyDescent="0.2">
      <c r="A39" s="9" t="s">
        <v>101</v>
      </c>
      <c r="B39" s="9" t="s">
        <v>102</v>
      </c>
      <c r="C39" s="9" t="s">
        <v>56</v>
      </c>
      <c r="D39" s="9" t="s">
        <v>103</v>
      </c>
      <c r="E39" s="10" t="s">
        <v>20</v>
      </c>
      <c r="F39" s="11">
        <v>95</v>
      </c>
      <c r="G39" s="12"/>
      <c r="H39" s="12">
        <f>TRUNC(TRUNC(G39 * J2, 2) + G39, 2)</f>
        <v>0</v>
      </c>
      <c r="I39" s="12">
        <f t="shared" si="0"/>
        <v>0</v>
      </c>
      <c r="J39" s="13" t="e">
        <f>I39 / J1</f>
        <v>#DIV/0!</v>
      </c>
    </row>
    <row r="40" spans="1:10" ht="65.099999999999994" customHeight="1" x14ac:dyDescent="0.2">
      <c r="A40" s="9" t="s">
        <v>104</v>
      </c>
      <c r="B40" s="9" t="s">
        <v>105</v>
      </c>
      <c r="C40" s="9" t="s">
        <v>36</v>
      </c>
      <c r="D40" s="9" t="s">
        <v>106</v>
      </c>
      <c r="E40" s="10" t="s">
        <v>43</v>
      </c>
      <c r="F40" s="11">
        <v>23.75</v>
      </c>
      <c r="G40" s="12"/>
      <c r="H40" s="12">
        <f>TRUNC(TRUNC(G40 * J2, 2) + G40, 2)</f>
        <v>0</v>
      </c>
      <c r="I40" s="12">
        <f t="shared" si="0"/>
        <v>0</v>
      </c>
      <c r="J40" s="13" t="e">
        <f>I40 / J1</f>
        <v>#DIV/0!</v>
      </c>
    </row>
    <row r="41" spans="1:10" ht="65.099999999999994" customHeight="1" x14ac:dyDescent="0.2">
      <c r="A41" s="9" t="s">
        <v>107</v>
      </c>
      <c r="B41" s="9" t="s">
        <v>108</v>
      </c>
      <c r="C41" s="9" t="s">
        <v>36</v>
      </c>
      <c r="D41" s="9" t="s">
        <v>109</v>
      </c>
      <c r="E41" s="10" t="s">
        <v>43</v>
      </c>
      <c r="F41" s="11">
        <v>30.87</v>
      </c>
      <c r="G41" s="12"/>
      <c r="H41" s="12">
        <f>TRUNC(TRUNC(G41 * J2, 2) + G41, 2)</f>
        <v>0</v>
      </c>
      <c r="I41" s="12">
        <f t="shared" si="0"/>
        <v>0</v>
      </c>
      <c r="J41" s="13" t="e">
        <f>I41 / J1</f>
        <v>#DIV/0!</v>
      </c>
    </row>
    <row r="42" spans="1:10" ht="39" customHeight="1" x14ac:dyDescent="0.2">
      <c r="A42" s="9" t="s">
        <v>110</v>
      </c>
      <c r="B42" s="9" t="s">
        <v>111</v>
      </c>
      <c r="C42" s="9" t="s">
        <v>36</v>
      </c>
      <c r="D42" s="9" t="s">
        <v>112</v>
      </c>
      <c r="E42" s="10" t="s">
        <v>20</v>
      </c>
      <c r="F42" s="11">
        <v>95</v>
      </c>
      <c r="G42" s="12"/>
      <c r="H42" s="12">
        <f>TRUNC(TRUNC(G42 * J2, 2) + G42, 2)</f>
        <v>0</v>
      </c>
      <c r="I42" s="12">
        <f t="shared" si="0"/>
        <v>0</v>
      </c>
      <c r="J42" s="13" t="e">
        <f>I42 / J1</f>
        <v>#DIV/0!</v>
      </c>
    </row>
    <row r="43" spans="1:10" ht="51.95" customHeight="1" x14ac:dyDescent="0.2">
      <c r="A43" s="9" t="s">
        <v>113</v>
      </c>
      <c r="B43" s="9" t="s">
        <v>59</v>
      </c>
      <c r="C43" s="9" t="s">
        <v>36</v>
      </c>
      <c r="D43" s="9" t="s">
        <v>60</v>
      </c>
      <c r="E43" s="10" t="s">
        <v>61</v>
      </c>
      <c r="F43" s="11">
        <v>25.5</v>
      </c>
      <c r="G43" s="12"/>
      <c r="H43" s="12">
        <f>TRUNC(TRUNC(G43 * J2, 2) + G43, 2)</f>
        <v>0</v>
      </c>
      <c r="I43" s="12">
        <f t="shared" si="0"/>
        <v>0</v>
      </c>
      <c r="J43" s="13" t="e">
        <f>I43 / J1</f>
        <v>#DIV/0!</v>
      </c>
    </row>
    <row r="44" spans="1:10" ht="24" customHeight="1" x14ac:dyDescent="0.2">
      <c r="A44" s="4" t="s">
        <v>114</v>
      </c>
      <c r="B44" s="4" t="s">
        <v>13</v>
      </c>
      <c r="C44" s="4"/>
      <c r="D44" s="4" t="s">
        <v>115</v>
      </c>
      <c r="E44" s="5"/>
      <c r="F44" s="6">
        <v>1</v>
      </c>
      <c r="G44" s="6"/>
      <c r="H44" s="7">
        <f>I45 + I53 + I60</f>
        <v>0</v>
      </c>
      <c r="I44" s="7">
        <f t="shared" si="0"/>
        <v>0</v>
      </c>
      <c r="J44" s="8" t="e">
        <f>I44 / J1</f>
        <v>#DIV/0!</v>
      </c>
    </row>
    <row r="45" spans="1:10" ht="24" customHeight="1" x14ac:dyDescent="0.2">
      <c r="A45" s="4" t="s">
        <v>116</v>
      </c>
      <c r="B45" s="4" t="s">
        <v>13</v>
      </c>
      <c r="C45" s="4"/>
      <c r="D45" s="4" t="s">
        <v>117</v>
      </c>
      <c r="E45" s="5"/>
      <c r="F45" s="6">
        <v>1</v>
      </c>
      <c r="G45" s="6"/>
      <c r="H45" s="7">
        <f>I46 + I47 + I48 + I49 + I50 + I51 + I52</f>
        <v>0</v>
      </c>
      <c r="I45" s="7">
        <f t="shared" si="0"/>
        <v>0</v>
      </c>
      <c r="J45" s="8" t="e">
        <f>I45 / J1</f>
        <v>#DIV/0!</v>
      </c>
    </row>
    <row r="46" spans="1:10" ht="26.1" customHeight="1" x14ac:dyDescent="0.2">
      <c r="A46" s="9" t="s">
        <v>118</v>
      </c>
      <c r="B46" s="9" t="s">
        <v>119</v>
      </c>
      <c r="C46" s="9" t="s">
        <v>18</v>
      </c>
      <c r="D46" s="9" t="s">
        <v>120</v>
      </c>
      <c r="E46" s="10" t="s">
        <v>43</v>
      </c>
      <c r="F46" s="11">
        <v>2.0699999999999998</v>
      </c>
      <c r="G46" s="12"/>
      <c r="H46" s="12">
        <f>TRUNC(TRUNC(G46 * J2, 2) + G46, 2)</f>
        <v>0</v>
      </c>
      <c r="I46" s="12">
        <f t="shared" si="0"/>
        <v>0</v>
      </c>
      <c r="J46" s="13" t="e">
        <f>I46 / J1</f>
        <v>#DIV/0!</v>
      </c>
    </row>
    <row r="47" spans="1:10" ht="39" customHeight="1" x14ac:dyDescent="0.2">
      <c r="A47" s="9" t="s">
        <v>121</v>
      </c>
      <c r="B47" s="9" t="s">
        <v>45</v>
      </c>
      <c r="C47" s="9" t="s">
        <v>18</v>
      </c>
      <c r="D47" s="9" t="s">
        <v>46</v>
      </c>
      <c r="E47" s="10" t="s">
        <v>43</v>
      </c>
      <c r="F47" s="11">
        <v>2.0699999999999998</v>
      </c>
      <c r="G47" s="12"/>
      <c r="H47" s="12">
        <f>TRUNC(TRUNC(G47 * J2, 2) + G47, 2)</f>
        <v>0</v>
      </c>
      <c r="I47" s="12">
        <f t="shared" si="0"/>
        <v>0</v>
      </c>
      <c r="J47" s="13" t="e">
        <f>I47 / J1</f>
        <v>#DIV/0!</v>
      </c>
    </row>
    <row r="48" spans="1:10" ht="26.1" customHeight="1" x14ac:dyDescent="0.2">
      <c r="A48" s="9" t="s">
        <v>122</v>
      </c>
      <c r="B48" s="9" t="s">
        <v>48</v>
      </c>
      <c r="C48" s="9" t="s">
        <v>18</v>
      </c>
      <c r="D48" s="9" t="s">
        <v>49</v>
      </c>
      <c r="E48" s="10" t="s">
        <v>43</v>
      </c>
      <c r="F48" s="11">
        <v>2.69</v>
      </c>
      <c r="G48" s="12"/>
      <c r="H48" s="12">
        <f>TRUNC(TRUNC(G48 * J2, 2) + G48, 2)</f>
        <v>0</v>
      </c>
      <c r="I48" s="12">
        <f t="shared" si="0"/>
        <v>0</v>
      </c>
      <c r="J48" s="13" t="e">
        <f>I48 / J1</f>
        <v>#DIV/0!</v>
      </c>
    </row>
    <row r="49" spans="1:10" ht="39" customHeight="1" x14ac:dyDescent="0.2">
      <c r="A49" s="9" t="s">
        <v>123</v>
      </c>
      <c r="B49" s="9" t="s">
        <v>111</v>
      </c>
      <c r="C49" s="9" t="s">
        <v>36</v>
      </c>
      <c r="D49" s="9" t="s">
        <v>112</v>
      </c>
      <c r="E49" s="10" t="s">
        <v>20</v>
      </c>
      <c r="F49" s="11">
        <v>100</v>
      </c>
      <c r="G49" s="12"/>
      <c r="H49" s="12">
        <f>TRUNC(TRUNC(G49 * J2, 2) + G49, 2)</f>
        <v>0</v>
      </c>
      <c r="I49" s="12">
        <f t="shared" si="0"/>
        <v>0</v>
      </c>
      <c r="J49" s="13" t="e">
        <f>I49 / J1</f>
        <v>#DIV/0!</v>
      </c>
    </row>
    <row r="50" spans="1:10" ht="24" customHeight="1" x14ac:dyDescent="0.2">
      <c r="A50" s="9" t="s">
        <v>124</v>
      </c>
      <c r="B50" s="9" t="s">
        <v>125</v>
      </c>
      <c r="C50" s="9" t="s">
        <v>56</v>
      </c>
      <c r="D50" s="9" t="s">
        <v>126</v>
      </c>
      <c r="E50" s="10" t="s">
        <v>20</v>
      </c>
      <c r="F50" s="11">
        <v>32</v>
      </c>
      <c r="G50" s="12"/>
      <c r="H50" s="12">
        <f>TRUNC(TRUNC(G50 * J2, 2) + G50, 2)</f>
        <v>0</v>
      </c>
      <c r="I50" s="12">
        <f t="shared" si="0"/>
        <v>0</v>
      </c>
      <c r="J50" s="13" t="e">
        <f>I50 / J1</f>
        <v>#DIV/0!</v>
      </c>
    </row>
    <row r="51" spans="1:10" ht="26.1" customHeight="1" x14ac:dyDescent="0.2">
      <c r="A51" s="9" t="s">
        <v>127</v>
      </c>
      <c r="B51" s="9" t="s">
        <v>35</v>
      </c>
      <c r="C51" s="9" t="s">
        <v>36</v>
      </c>
      <c r="D51" s="9" t="s">
        <v>37</v>
      </c>
      <c r="E51" s="10" t="s">
        <v>20</v>
      </c>
      <c r="F51" s="11">
        <v>32</v>
      </c>
      <c r="G51" s="12"/>
      <c r="H51" s="12">
        <f>TRUNC(TRUNC(G51 * J2, 2) + G51, 2)</f>
        <v>0</v>
      </c>
      <c r="I51" s="12">
        <f t="shared" si="0"/>
        <v>0</v>
      </c>
      <c r="J51" s="13" t="e">
        <f>I51 / J1</f>
        <v>#DIV/0!</v>
      </c>
    </row>
    <row r="52" spans="1:10" ht="26.1" customHeight="1" x14ac:dyDescent="0.2">
      <c r="A52" s="9" t="s">
        <v>128</v>
      </c>
      <c r="B52" s="9" t="s">
        <v>129</v>
      </c>
      <c r="C52" s="9" t="s">
        <v>18</v>
      </c>
      <c r="D52" s="9" t="s">
        <v>130</v>
      </c>
      <c r="E52" s="10" t="s">
        <v>20</v>
      </c>
      <c r="F52" s="11">
        <v>62</v>
      </c>
      <c r="G52" s="12"/>
      <c r="H52" s="12">
        <f>TRUNC(TRUNC(G52 * J2, 2) + G52, 2)</f>
        <v>0</v>
      </c>
      <c r="I52" s="12">
        <f t="shared" si="0"/>
        <v>0</v>
      </c>
      <c r="J52" s="13" t="e">
        <f>I52 / J1</f>
        <v>#DIV/0!</v>
      </c>
    </row>
    <row r="53" spans="1:10" ht="24" customHeight="1" x14ac:dyDescent="0.2">
      <c r="A53" s="4" t="s">
        <v>131</v>
      </c>
      <c r="B53" s="4" t="s">
        <v>13</v>
      </c>
      <c r="C53" s="4"/>
      <c r="D53" s="4" t="s">
        <v>132</v>
      </c>
      <c r="E53" s="5"/>
      <c r="F53" s="6">
        <v>1</v>
      </c>
      <c r="G53" s="6"/>
      <c r="H53" s="7">
        <f>I54 + I55 + I56 + I57 + I58 + I59</f>
        <v>0</v>
      </c>
      <c r="I53" s="7">
        <f t="shared" si="0"/>
        <v>0</v>
      </c>
      <c r="J53" s="8" t="e">
        <f>I53 / J1</f>
        <v>#DIV/0!</v>
      </c>
    </row>
    <row r="54" spans="1:10" ht="26.1" customHeight="1" x14ac:dyDescent="0.2">
      <c r="A54" s="9" t="s">
        <v>133</v>
      </c>
      <c r="B54" s="9" t="s">
        <v>134</v>
      </c>
      <c r="C54" s="9" t="s">
        <v>18</v>
      </c>
      <c r="D54" s="9" t="s">
        <v>135</v>
      </c>
      <c r="E54" s="10" t="s">
        <v>86</v>
      </c>
      <c r="F54" s="11">
        <v>19.5</v>
      </c>
      <c r="G54" s="12"/>
      <c r="H54" s="12">
        <f>TRUNC(TRUNC(G54 * J2, 2) + G54, 2)</f>
        <v>0</v>
      </c>
      <c r="I54" s="12">
        <f t="shared" si="0"/>
        <v>0</v>
      </c>
      <c r="J54" s="13" t="e">
        <f>I54 / J1</f>
        <v>#DIV/0!</v>
      </c>
    </row>
    <row r="55" spans="1:10" ht="51.95" customHeight="1" x14ac:dyDescent="0.2">
      <c r="A55" s="9" t="s">
        <v>136</v>
      </c>
      <c r="B55" s="9" t="s">
        <v>59</v>
      </c>
      <c r="C55" s="9" t="s">
        <v>36</v>
      </c>
      <c r="D55" s="9" t="s">
        <v>60</v>
      </c>
      <c r="E55" s="10" t="s">
        <v>61</v>
      </c>
      <c r="F55" s="11">
        <v>14</v>
      </c>
      <c r="G55" s="12"/>
      <c r="H55" s="12">
        <f>TRUNC(TRUNC(G55 * J2, 2) + G55, 2)</f>
        <v>0</v>
      </c>
      <c r="I55" s="12">
        <f t="shared" si="0"/>
        <v>0</v>
      </c>
      <c r="J55" s="13" t="e">
        <f>I55 / J1</f>
        <v>#DIV/0!</v>
      </c>
    </row>
    <row r="56" spans="1:10" ht="51.95" customHeight="1" x14ac:dyDescent="0.2">
      <c r="A56" s="9" t="s">
        <v>137</v>
      </c>
      <c r="B56" s="9" t="s">
        <v>63</v>
      </c>
      <c r="C56" s="9" t="s">
        <v>36</v>
      </c>
      <c r="D56" s="9" t="s">
        <v>64</v>
      </c>
      <c r="E56" s="10" t="s">
        <v>61</v>
      </c>
      <c r="F56" s="11">
        <v>5</v>
      </c>
      <c r="G56" s="12"/>
      <c r="H56" s="12">
        <f>TRUNC(TRUNC(G56 * J2, 2) + G56, 2)</f>
        <v>0</v>
      </c>
      <c r="I56" s="12">
        <f t="shared" si="0"/>
        <v>0</v>
      </c>
      <c r="J56" s="13" t="e">
        <f>I56 / J1</f>
        <v>#DIV/0!</v>
      </c>
    </row>
    <row r="57" spans="1:10" ht="39" customHeight="1" x14ac:dyDescent="0.2">
      <c r="A57" s="9" t="s">
        <v>138</v>
      </c>
      <c r="B57" s="9" t="s">
        <v>111</v>
      </c>
      <c r="C57" s="9" t="s">
        <v>36</v>
      </c>
      <c r="D57" s="9" t="s">
        <v>112</v>
      </c>
      <c r="E57" s="10" t="s">
        <v>20</v>
      </c>
      <c r="F57" s="11">
        <v>25</v>
      </c>
      <c r="G57" s="12"/>
      <c r="H57" s="12">
        <f>TRUNC(TRUNC(G57 * J2, 2) + G57, 2)</f>
        <v>0</v>
      </c>
      <c r="I57" s="12">
        <f t="shared" si="0"/>
        <v>0</v>
      </c>
      <c r="J57" s="13" t="e">
        <f>I57 / J1</f>
        <v>#DIV/0!</v>
      </c>
    </row>
    <row r="58" spans="1:10" ht="26.1" customHeight="1" x14ac:dyDescent="0.2">
      <c r="A58" s="9" t="s">
        <v>139</v>
      </c>
      <c r="B58" s="9" t="s">
        <v>35</v>
      </c>
      <c r="C58" s="9" t="s">
        <v>36</v>
      </c>
      <c r="D58" s="9" t="s">
        <v>37</v>
      </c>
      <c r="E58" s="10" t="s">
        <v>20</v>
      </c>
      <c r="F58" s="11">
        <v>4</v>
      </c>
      <c r="G58" s="12"/>
      <c r="H58" s="12">
        <f>TRUNC(TRUNC(G58 * J2, 2) + G58, 2)</f>
        <v>0</v>
      </c>
      <c r="I58" s="12">
        <f t="shared" si="0"/>
        <v>0</v>
      </c>
      <c r="J58" s="13" t="e">
        <f>I58 / J1</f>
        <v>#DIV/0!</v>
      </c>
    </row>
    <row r="59" spans="1:10" ht="26.1" customHeight="1" x14ac:dyDescent="0.2">
      <c r="A59" s="9" t="s">
        <v>140</v>
      </c>
      <c r="B59" s="9" t="s">
        <v>129</v>
      </c>
      <c r="C59" s="9" t="s">
        <v>18</v>
      </c>
      <c r="D59" s="9" t="s">
        <v>130</v>
      </c>
      <c r="E59" s="10" t="s">
        <v>20</v>
      </c>
      <c r="F59" s="11">
        <v>85</v>
      </c>
      <c r="G59" s="12"/>
      <c r="H59" s="12">
        <f>TRUNC(TRUNC(G59 * J2, 2) + G59, 2)</f>
        <v>0</v>
      </c>
      <c r="I59" s="12">
        <f t="shared" si="0"/>
        <v>0</v>
      </c>
      <c r="J59" s="13" t="e">
        <f>I59 / J1</f>
        <v>#DIV/0!</v>
      </c>
    </row>
    <row r="60" spans="1:10" ht="24" customHeight="1" x14ac:dyDescent="0.2">
      <c r="A60" s="4" t="s">
        <v>141</v>
      </c>
      <c r="B60" s="4" t="s">
        <v>13</v>
      </c>
      <c r="C60" s="4"/>
      <c r="D60" s="4" t="s">
        <v>142</v>
      </c>
      <c r="E60" s="5"/>
      <c r="F60" s="6">
        <v>1</v>
      </c>
      <c r="G60" s="6"/>
      <c r="H60" s="7">
        <f>I61 + I62</f>
        <v>0</v>
      </c>
      <c r="I60" s="7">
        <f t="shared" si="0"/>
        <v>0</v>
      </c>
      <c r="J60" s="8" t="e">
        <f>I60 / J1</f>
        <v>#DIV/0!</v>
      </c>
    </row>
    <row r="61" spans="1:10" ht="24" customHeight="1" x14ac:dyDescent="0.2">
      <c r="A61" s="9" t="s">
        <v>143</v>
      </c>
      <c r="B61" s="9" t="s">
        <v>125</v>
      </c>
      <c r="C61" s="9" t="s">
        <v>56</v>
      </c>
      <c r="D61" s="9" t="s">
        <v>126</v>
      </c>
      <c r="E61" s="10" t="s">
        <v>20</v>
      </c>
      <c r="F61" s="11">
        <v>18.2</v>
      </c>
      <c r="G61" s="12"/>
      <c r="H61" s="12">
        <f>TRUNC(TRUNC(G61 * J2, 2) + G61, 2)</f>
        <v>0</v>
      </c>
      <c r="I61" s="12">
        <f t="shared" si="0"/>
        <v>0</v>
      </c>
      <c r="J61" s="13" t="e">
        <f>I61 / J1</f>
        <v>#DIV/0!</v>
      </c>
    </row>
    <row r="62" spans="1:10" ht="26.1" customHeight="1" x14ac:dyDescent="0.2">
      <c r="A62" s="9" t="s">
        <v>144</v>
      </c>
      <c r="B62" s="9" t="s">
        <v>35</v>
      </c>
      <c r="C62" s="9" t="s">
        <v>36</v>
      </c>
      <c r="D62" s="9" t="s">
        <v>37</v>
      </c>
      <c r="E62" s="10" t="s">
        <v>20</v>
      </c>
      <c r="F62" s="11">
        <v>80.06</v>
      </c>
      <c r="G62" s="12"/>
      <c r="H62" s="12">
        <f>TRUNC(TRUNC(G62 * J2, 2) + G62, 2)</f>
        <v>0</v>
      </c>
      <c r="I62" s="12">
        <f t="shared" si="0"/>
        <v>0</v>
      </c>
      <c r="J62" s="13" t="e">
        <f>I62 / J1</f>
        <v>#DIV/0!</v>
      </c>
    </row>
    <row r="63" spans="1:10" ht="24" customHeight="1" x14ac:dyDescent="0.2">
      <c r="A63" s="4" t="s">
        <v>145</v>
      </c>
      <c r="B63" s="4" t="s">
        <v>13</v>
      </c>
      <c r="C63" s="4"/>
      <c r="D63" s="4" t="s">
        <v>146</v>
      </c>
      <c r="E63" s="5"/>
      <c r="F63" s="6">
        <v>1</v>
      </c>
      <c r="G63" s="6"/>
      <c r="H63" s="7">
        <f>I64 + I67 + I87 + I102 + I105 + I111 + I119 + I127 + I144</f>
        <v>0</v>
      </c>
      <c r="I63" s="7">
        <f t="shared" si="0"/>
        <v>0</v>
      </c>
      <c r="J63" s="8" t="e">
        <f>I63 / J1</f>
        <v>#DIV/0!</v>
      </c>
    </row>
    <row r="64" spans="1:10" ht="26.1" customHeight="1" x14ac:dyDescent="0.2">
      <c r="A64" s="4" t="s">
        <v>147</v>
      </c>
      <c r="B64" s="4" t="s">
        <v>13</v>
      </c>
      <c r="C64" s="4"/>
      <c r="D64" s="4" t="s">
        <v>148</v>
      </c>
      <c r="E64" s="5"/>
      <c r="F64" s="6">
        <v>1</v>
      </c>
      <c r="G64" s="6"/>
      <c r="H64" s="7">
        <f>I65 + I66</f>
        <v>0</v>
      </c>
      <c r="I64" s="7">
        <f t="shared" si="0"/>
        <v>0</v>
      </c>
      <c r="J64" s="8" t="e">
        <f>I64 / J1</f>
        <v>#DIV/0!</v>
      </c>
    </row>
    <row r="65" spans="1:10" ht="26.1" customHeight="1" x14ac:dyDescent="0.2">
      <c r="A65" s="9" t="s">
        <v>149</v>
      </c>
      <c r="B65" s="9" t="s">
        <v>150</v>
      </c>
      <c r="C65" s="9" t="s">
        <v>36</v>
      </c>
      <c r="D65" s="9" t="s">
        <v>151</v>
      </c>
      <c r="E65" s="10" t="s">
        <v>20</v>
      </c>
      <c r="F65" s="11">
        <v>17.05</v>
      </c>
      <c r="G65" s="12"/>
      <c r="H65" s="12">
        <f>TRUNC(TRUNC(G65 * J2, 2) + G65, 2)</f>
        <v>0</v>
      </c>
      <c r="I65" s="12">
        <f t="shared" si="0"/>
        <v>0</v>
      </c>
      <c r="J65" s="13" t="e">
        <f>I65 / J1</f>
        <v>#DIV/0!</v>
      </c>
    </row>
    <row r="66" spans="1:10" ht="24" customHeight="1" x14ac:dyDescent="0.2">
      <c r="A66" s="9" t="s">
        <v>152</v>
      </c>
      <c r="B66" s="9" t="s">
        <v>153</v>
      </c>
      <c r="C66" s="9" t="s">
        <v>18</v>
      </c>
      <c r="D66" s="9" t="s">
        <v>154</v>
      </c>
      <c r="E66" s="10" t="s">
        <v>20</v>
      </c>
      <c r="F66" s="11">
        <v>17.05</v>
      </c>
      <c r="G66" s="12"/>
      <c r="H66" s="12">
        <f>TRUNC(TRUNC(G66 * J2, 2) + G66, 2)</f>
        <v>0</v>
      </c>
      <c r="I66" s="12">
        <f t="shared" si="0"/>
        <v>0</v>
      </c>
      <c r="J66" s="13" t="e">
        <f>I66 / J1</f>
        <v>#DIV/0!</v>
      </c>
    </row>
    <row r="67" spans="1:10" ht="24" customHeight="1" x14ac:dyDescent="0.2">
      <c r="A67" s="4" t="s">
        <v>155</v>
      </c>
      <c r="B67" s="4" t="s">
        <v>13</v>
      </c>
      <c r="C67" s="4"/>
      <c r="D67" s="4" t="s">
        <v>156</v>
      </c>
      <c r="E67" s="5"/>
      <c r="F67" s="6">
        <v>1</v>
      </c>
      <c r="G67" s="6"/>
      <c r="H67" s="7">
        <f>I68 + I70 + I78</f>
        <v>0</v>
      </c>
      <c r="I67" s="7">
        <f t="shared" si="0"/>
        <v>0</v>
      </c>
      <c r="J67" s="8" t="e">
        <f>I67 / J1</f>
        <v>#DIV/0!</v>
      </c>
    </row>
    <row r="68" spans="1:10" ht="24" customHeight="1" x14ac:dyDescent="0.2">
      <c r="A68" s="4" t="s">
        <v>157</v>
      </c>
      <c r="B68" s="4" t="s">
        <v>13</v>
      </c>
      <c r="C68" s="4"/>
      <c r="D68" s="4" t="s">
        <v>158</v>
      </c>
      <c r="E68" s="5"/>
      <c r="F68" s="6">
        <v>1</v>
      </c>
      <c r="G68" s="6"/>
      <c r="H68" s="7">
        <f>I69</f>
        <v>0</v>
      </c>
      <c r="I68" s="7">
        <f t="shared" ref="I68:I131" si="1">TRUNC(F68 * H68,2)</f>
        <v>0</v>
      </c>
      <c r="J68" s="8" t="e">
        <f>I68 / J1</f>
        <v>#DIV/0!</v>
      </c>
    </row>
    <row r="69" spans="1:10" ht="26.1" customHeight="1" x14ac:dyDescent="0.2">
      <c r="A69" s="9" t="s">
        <v>159</v>
      </c>
      <c r="B69" s="9" t="s">
        <v>160</v>
      </c>
      <c r="C69" s="9" t="s">
        <v>18</v>
      </c>
      <c r="D69" s="9" t="s">
        <v>161</v>
      </c>
      <c r="E69" s="10" t="s">
        <v>86</v>
      </c>
      <c r="F69" s="11">
        <v>84</v>
      </c>
      <c r="G69" s="12"/>
      <c r="H69" s="12">
        <f>TRUNC(TRUNC(G69 * J2, 2) + G69, 2)</f>
        <v>0</v>
      </c>
      <c r="I69" s="12">
        <f t="shared" si="1"/>
        <v>0</v>
      </c>
      <c r="J69" s="13" t="e">
        <f>I69 / J1</f>
        <v>#DIV/0!</v>
      </c>
    </row>
    <row r="70" spans="1:10" ht="24" customHeight="1" x14ac:dyDescent="0.2">
      <c r="A70" s="4" t="s">
        <v>162</v>
      </c>
      <c r="B70" s="4" t="s">
        <v>13</v>
      </c>
      <c r="C70" s="4"/>
      <c r="D70" s="4" t="s">
        <v>163</v>
      </c>
      <c r="E70" s="5"/>
      <c r="F70" s="6">
        <v>1</v>
      </c>
      <c r="G70" s="6"/>
      <c r="H70" s="7">
        <f>I71 + I72 + I73 + I74 + I75 + I76 + I77</f>
        <v>0</v>
      </c>
      <c r="I70" s="7">
        <f t="shared" si="1"/>
        <v>0</v>
      </c>
      <c r="J70" s="8" t="e">
        <f>I70 / J1</f>
        <v>#DIV/0!</v>
      </c>
    </row>
    <row r="71" spans="1:10" ht="26.1" customHeight="1" x14ac:dyDescent="0.2">
      <c r="A71" s="9" t="s">
        <v>164</v>
      </c>
      <c r="B71" s="9" t="s">
        <v>165</v>
      </c>
      <c r="C71" s="9" t="s">
        <v>18</v>
      </c>
      <c r="D71" s="9" t="s">
        <v>166</v>
      </c>
      <c r="E71" s="10" t="s">
        <v>43</v>
      </c>
      <c r="F71" s="11">
        <v>2.02</v>
      </c>
      <c r="G71" s="12"/>
      <c r="H71" s="12">
        <f>TRUNC(TRUNC(G71 * J2, 2) + G71, 2)</f>
        <v>0</v>
      </c>
      <c r="I71" s="12">
        <f t="shared" si="1"/>
        <v>0</v>
      </c>
      <c r="J71" s="13" t="e">
        <f>I71 / J1</f>
        <v>#DIV/0!</v>
      </c>
    </row>
    <row r="72" spans="1:10" ht="24" customHeight="1" x14ac:dyDescent="0.2">
      <c r="A72" s="9" t="s">
        <v>167</v>
      </c>
      <c r="B72" s="9" t="s">
        <v>168</v>
      </c>
      <c r="C72" s="9" t="s">
        <v>18</v>
      </c>
      <c r="D72" s="9" t="s">
        <v>169</v>
      </c>
      <c r="E72" s="10" t="s">
        <v>20</v>
      </c>
      <c r="F72" s="11">
        <v>8.82</v>
      </c>
      <c r="G72" s="12"/>
      <c r="H72" s="12">
        <f>TRUNC(TRUNC(G72 * J2, 2) + G72, 2)</f>
        <v>0</v>
      </c>
      <c r="I72" s="12">
        <f t="shared" si="1"/>
        <v>0</v>
      </c>
      <c r="J72" s="13" t="e">
        <f>I72 / J1</f>
        <v>#DIV/0!</v>
      </c>
    </row>
    <row r="73" spans="1:10" ht="26.1" customHeight="1" x14ac:dyDescent="0.2">
      <c r="A73" s="9" t="s">
        <v>170</v>
      </c>
      <c r="B73" s="9" t="s">
        <v>171</v>
      </c>
      <c r="C73" s="9" t="s">
        <v>18</v>
      </c>
      <c r="D73" s="9" t="s">
        <v>172</v>
      </c>
      <c r="E73" s="10" t="s">
        <v>173</v>
      </c>
      <c r="F73" s="11">
        <v>35.32</v>
      </c>
      <c r="G73" s="12"/>
      <c r="H73" s="12">
        <f>TRUNC(TRUNC(G73 * J2, 2) + G73, 2)</f>
        <v>0</v>
      </c>
      <c r="I73" s="12">
        <f t="shared" si="1"/>
        <v>0</v>
      </c>
      <c r="J73" s="13" t="e">
        <f>I73 / J1</f>
        <v>#DIV/0!</v>
      </c>
    </row>
    <row r="74" spans="1:10" ht="24" customHeight="1" x14ac:dyDescent="0.2">
      <c r="A74" s="9" t="s">
        <v>174</v>
      </c>
      <c r="B74" s="9" t="s">
        <v>175</v>
      </c>
      <c r="C74" s="9" t="s">
        <v>18</v>
      </c>
      <c r="D74" s="9" t="s">
        <v>176</v>
      </c>
      <c r="E74" s="10" t="s">
        <v>43</v>
      </c>
      <c r="F74" s="11">
        <v>0.99</v>
      </c>
      <c r="G74" s="12"/>
      <c r="H74" s="12">
        <f>TRUNC(TRUNC(G74 * J2, 2) + G74, 2)</f>
        <v>0</v>
      </c>
      <c r="I74" s="12">
        <f t="shared" si="1"/>
        <v>0</v>
      </c>
      <c r="J74" s="13" t="e">
        <f>I74 / J1</f>
        <v>#DIV/0!</v>
      </c>
    </row>
    <row r="75" spans="1:10" ht="26.1" customHeight="1" x14ac:dyDescent="0.2">
      <c r="A75" s="9" t="s">
        <v>177</v>
      </c>
      <c r="B75" s="9" t="s">
        <v>178</v>
      </c>
      <c r="C75" s="9" t="s">
        <v>18</v>
      </c>
      <c r="D75" s="9" t="s">
        <v>179</v>
      </c>
      <c r="E75" s="10" t="s">
        <v>43</v>
      </c>
      <c r="F75" s="11">
        <v>0.99</v>
      </c>
      <c r="G75" s="12"/>
      <c r="H75" s="12">
        <f>TRUNC(TRUNC(G75 * J2, 2) + G75, 2)</f>
        <v>0</v>
      </c>
      <c r="I75" s="12">
        <f t="shared" si="1"/>
        <v>0</v>
      </c>
      <c r="J75" s="13" t="e">
        <f>I75 / J1</f>
        <v>#DIV/0!</v>
      </c>
    </row>
    <row r="76" spans="1:10" ht="26.1" customHeight="1" x14ac:dyDescent="0.2">
      <c r="A76" s="9" t="s">
        <v>180</v>
      </c>
      <c r="B76" s="9" t="s">
        <v>181</v>
      </c>
      <c r="C76" s="9" t="s">
        <v>18</v>
      </c>
      <c r="D76" s="9" t="s">
        <v>182</v>
      </c>
      <c r="E76" s="10" t="s">
        <v>20</v>
      </c>
      <c r="F76" s="11">
        <v>11.66</v>
      </c>
      <c r="G76" s="12"/>
      <c r="H76" s="12">
        <f>TRUNC(TRUNC(G76 * J2, 2) + G76, 2)</f>
        <v>0</v>
      </c>
      <c r="I76" s="12">
        <f t="shared" si="1"/>
        <v>0</v>
      </c>
      <c r="J76" s="13" t="e">
        <f>I76 / J1</f>
        <v>#DIV/0!</v>
      </c>
    </row>
    <row r="77" spans="1:10" ht="26.1" customHeight="1" x14ac:dyDescent="0.2">
      <c r="A77" s="9" t="s">
        <v>183</v>
      </c>
      <c r="B77" s="9" t="s">
        <v>184</v>
      </c>
      <c r="C77" s="9" t="s">
        <v>18</v>
      </c>
      <c r="D77" s="9" t="s">
        <v>185</v>
      </c>
      <c r="E77" s="10" t="s">
        <v>43</v>
      </c>
      <c r="F77" s="11">
        <v>0.2</v>
      </c>
      <c r="G77" s="12"/>
      <c r="H77" s="12">
        <f>TRUNC(TRUNC(G77 * J2, 2) + G77, 2)</f>
        <v>0</v>
      </c>
      <c r="I77" s="12">
        <f t="shared" si="1"/>
        <v>0</v>
      </c>
      <c r="J77" s="13" t="e">
        <f>I77 / J1</f>
        <v>#DIV/0!</v>
      </c>
    </row>
    <row r="78" spans="1:10" ht="24" customHeight="1" x14ac:dyDescent="0.2">
      <c r="A78" s="4" t="s">
        <v>186</v>
      </c>
      <c r="B78" s="4" t="s">
        <v>13</v>
      </c>
      <c r="C78" s="4"/>
      <c r="D78" s="4" t="s">
        <v>187</v>
      </c>
      <c r="E78" s="5"/>
      <c r="F78" s="6">
        <v>1</v>
      </c>
      <c r="G78" s="6"/>
      <c r="H78" s="7">
        <f>I79 + I80 + I81 + I82 + I83 + I84 + I85 + I86</f>
        <v>0</v>
      </c>
      <c r="I78" s="7">
        <f t="shared" si="1"/>
        <v>0</v>
      </c>
      <c r="J78" s="8" t="e">
        <f>I78 / J1</f>
        <v>#DIV/0!</v>
      </c>
    </row>
    <row r="79" spans="1:10" ht="26.1" customHeight="1" x14ac:dyDescent="0.2">
      <c r="A79" s="9" t="s">
        <v>188</v>
      </c>
      <c r="B79" s="9" t="s">
        <v>165</v>
      </c>
      <c r="C79" s="9" t="s">
        <v>18</v>
      </c>
      <c r="D79" s="9" t="s">
        <v>166</v>
      </c>
      <c r="E79" s="10" t="s">
        <v>43</v>
      </c>
      <c r="F79" s="11">
        <v>2.67</v>
      </c>
      <c r="G79" s="12"/>
      <c r="H79" s="12">
        <f>TRUNC(TRUNC(G79 * J2, 2) + G79, 2)</f>
        <v>0</v>
      </c>
      <c r="I79" s="12">
        <f t="shared" si="1"/>
        <v>0</v>
      </c>
      <c r="J79" s="13" t="e">
        <f>I79 / J1</f>
        <v>#DIV/0!</v>
      </c>
    </row>
    <row r="80" spans="1:10" ht="24" customHeight="1" x14ac:dyDescent="0.2">
      <c r="A80" s="9" t="s">
        <v>189</v>
      </c>
      <c r="B80" s="9" t="s">
        <v>168</v>
      </c>
      <c r="C80" s="9" t="s">
        <v>18</v>
      </c>
      <c r="D80" s="9" t="s">
        <v>169</v>
      </c>
      <c r="E80" s="10" t="s">
        <v>20</v>
      </c>
      <c r="F80" s="11">
        <v>13.55</v>
      </c>
      <c r="G80" s="12"/>
      <c r="H80" s="12">
        <f>TRUNC(TRUNC(G80 * J2, 2) + G80, 2)</f>
        <v>0</v>
      </c>
      <c r="I80" s="12">
        <f t="shared" si="1"/>
        <v>0</v>
      </c>
      <c r="J80" s="13" t="e">
        <f>I80 / J1</f>
        <v>#DIV/0!</v>
      </c>
    </row>
    <row r="81" spans="1:10" ht="26.1" customHeight="1" x14ac:dyDescent="0.2">
      <c r="A81" s="9" t="s">
        <v>190</v>
      </c>
      <c r="B81" s="9" t="s">
        <v>171</v>
      </c>
      <c r="C81" s="9" t="s">
        <v>18</v>
      </c>
      <c r="D81" s="9" t="s">
        <v>172</v>
      </c>
      <c r="E81" s="10" t="s">
        <v>173</v>
      </c>
      <c r="F81" s="11">
        <v>47.1</v>
      </c>
      <c r="G81" s="12"/>
      <c r="H81" s="12">
        <f>TRUNC(TRUNC(G81 * J2, 2) + G81, 2)</f>
        <v>0</v>
      </c>
      <c r="I81" s="12">
        <f t="shared" si="1"/>
        <v>0</v>
      </c>
      <c r="J81" s="13" t="e">
        <f>I81 / J1</f>
        <v>#DIV/0!</v>
      </c>
    </row>
    <row r="82" spans="1:10" ht="26.1" customHeight="1" x14ac:dyDescent="0.2">
      <c r="A82" s="9" t="s">
        <v>191</v>
      </c>
      <c r="B82" s="9" t="s">
        <v>192</v>
      </c>
      <c r="C82" s="9" t="s">
        <v>18</v>
      </c>
      <c r="D82" s="9" t="s">
        <v>193</v>
      </c>
      <c r="E82" s="10" t="s">
        <v>173</v>
      </c>
      <c r="F82" s="11">
        <v>26.49</v>
      </c>
      <c r="G82" s="12"/>
      <c r="H82" s="12">
        <f>TRUNC(TRUNC(G82 * J2, 2) + G82, 2)</f>
        <v>0</v>
      </c>
      <c r="I82" s="12">
        <f t="shared" si="1"/>
        <v>0</v>
      </c>
      <c r="J82" s="13" t="e">
        <f>I82 / J1</f>
        <v>#DIV/0!</v>
      </c>
    </row>
    <row r="83" spans="1:10" ht="24" customHeight="1" x14ac:dyDescent="0.2">
      <c r="A83" s="9" t="s">
        <v>194</v>
      </c>
      <c r="B83" s="9" t="s">
        <v>175</v>
      </c>
      <c r="C83" s="9" t="s">
        <v>18</v>
      </c>
      <c r="D83" s="9" t="s">
        <v>176</v>
      </c>
      <c r="E83" s="10" t="s">
        <v>43</v>
      </c>
      <c r="F83" s="11">
        <v>1.02</v>
      </c>
      <c r="G83" s="12"/>
      <c r="H83" s="12">
        <f>TRUNC(TRUNC(G83 * J2, 2) + G83, 2)</f>
        <v>0</v>
      </c>
      <c r="I83" s="12">
        <f t="shared" si="1"/>
        <v>0</v>
      </c>
      <c r="J83" s="13" t="e">
        <f>I83 / J1</f>
        <v>#DIV/0!</v>
      </c>
    </row>
    <row r="84" spans="1:10" ht="26.1" customHeight="1" x14ac:dyDescent="0.2">
      <c r="A84" s="9" t="s">
        <v>195</v>
      </c>
      <c r="B84" s="9" t="s">
        <v>178</v>
      </c>
      <c r="C84" s="9" t="s">
        <v>18</v>
      </c>
      <c r="D84" s="9" t="s">
        <v>179</v>
      </c>
      <c r="E84" s="10" t="s">
        <v>43</v>
      </c>
      <c r="F84" s="11">
        <v>1.02</v>
      </c>
      <c r="G84" s="12"/>
      <c r="H84" s="12">
        <f>TRUNC(TRUNC(G84 * J2, 2) + G84, 2)</f>
        <v>0</v>
      </c>
      <c r="I84" s="12">
        <f t="shared" si="1"/>
        <v>0</v>
      </c>
      <c r="J84" s="13" t="e">
        <f>I84 / J1</f>
        <v>#DIV/0!</v>
      </c>
    </row>
    <row r="85" spans="1:10" ht="26.1" customHeight="1" x14ac:dyDescent="0.2">
      <c r="A85" s="9" t="s">
        <v>196</v>
      </c>
      <c r="B85" s="9" t="s">
        <v>181</v>
      </c>
      <c r="C85" s="9" t="s">
        <v>18</v>
      </c>
      <c r="D85" s="9" t="s">
        <v>182</v>
      </c>
      <c r="E85" s="10" t="s">
        <v>20</v>
      </c>
      <c r="F85" s="11">
        <v>17.62</v>
      </c>
      <c r="G85" s="12"/>
      <c r="H85" s="12">
        <f>TRUNC(TRUNC(G85 * J2, 2) + G85, 2)</f>
        <v>0</v>
      </c>
      <c r="I85" s="12">
        <f t="shared" si="1"/>
        <v>0</v>
      </c>
      <c r="J85" s="13" t="e">
        <f>I85 / J1</f>
        <v>#DIV/0!</v>
      </c>
    </row>
    <row r="86" spans="1:10" ht="26.1" customHeight="1" x14ac:dyDescent="0.2">
      <c r="A86" s="9" t="s">
        <v>197</v>
      </c>
      <c r="B86" s="9" t="s">
        <v>184</v>
      </c>
      <c r="C86" s="9" t="s">
        <v>18</v>
      </c>
      <c r="D86" s="9" t="s">
        <v>185</v>
      </c>
      <c r="E86" s="10" t="s">
        <v>43</v>
      </c>
      <c r="F86" s="11">
        <v>0.35</v>
      </c>
      <c r="G86" s="12"/>
      <c r="H86" s="12">
        <f>TRUNC(TRUNC(G86 * J2, 2) + G86, 2)</f>
        <v>0</v>
      </c>
      <c r="I86" s="12">
        <f t="shared" si="1"/>
        <v>0</v>
      </c>
      <c r="J86" s="13" t="e">
        <f>I86 / J1</f>
        <v>#DIV/0!</v>
      </c>
    </row>
    <row r="87" spans="1:10" ht="24" customHeight="1" x14ac:dyDescent="0.2">
      <c r="A87" s="4" t="s">
        <v>198</v>
      </c>
      <c r="B87" s="4" t="s">
        <v>13</v>
      </c>
      <c r="C87" s="4"/>
      <c r="D87" s="4" t="s">
        <v>199</v>
      </c>
      <c r="E87" s="5"/>
      <c r="F87" s="6">
        <v>1</v>
      </c>
      <c r="G87" s="6"/>
      <c r="H87" s="7">
        <f>I88 + I94 + I100</f>
        <v>0</v>
      </c>
      <c r="I87" s="7">
        <f t="shared" si="1"/>
        <v>0</v>
      </c>
      <c r="J87" s="8" t="e">
        <f>I87 / J1</f>
        <v>#DIV/0!</v>
      </c>
    </row>
    <row r="88" spans="1:10" ht="24" customHeight="1" x14ac:dyDescent="0.2">
      <c r="A88" s="4" t="s">
        <v>200</v>
      </c>
      <c r="B88" s="4" t="s">
        <v>13</v>
      </c>
      <c r="C88" s="4"/>
      <c r="D88" s="4" t="s">
        <v>201</v>
      </c>
      <c r="E88" s="5"/>
      <c r="F88" s="6">
        <v>1</v>
      </c>
      <c r="G88" s="6"/>
      <c r="H88" s="7">
        <f>I89 + I90 + I91 + I92 + I93</f>
        <v>0</v>
      </c>
      <c r="I88" s="7">
        <f t="shared" si="1"/>
        <v>0</v>
      </c>
      <c r="J88" s="8" t="e">
        <f>I88 / J1</f>
        <v>#DIV/0!</v>
      </c>
    </row>
    <row r="89" spans="1:10" ht="24" customHeight="1" x14ac:dyDescent="0.2">
      <c r="A89" s="9" t="s">
        <v>202</v>
      </c>
      <c r="B89" s="9" t="s">
        <v>168</v>
      </c>
      <c r="C89" s="9" t="s">
        <v>18</v>
      </c>
      <c r="D89" s="9" t="s">
        <v>169</v>
      </c>
      <c r="E89" s="10" t="s">
        <v>20</v>
      </c>
      <c r="F89" s="11">
        <v>35.28</v>
      </c>
      <c r="G89" s="12"/>
      <c r="H89" s="12">
        <f>TRUNC(TRUNC(G89 * J2, 2) + G89, 2)</f>
        <v>0</v>
      </c>
      <c r="I89" s="12">
        <f t="shared" si="1"/>
        <v>0</v>
      </c>
      <c r="J89" s="13" t="e">
        <f>I89 / J1</f>
        <v>#DIV/0!</v>
      </c>
    </row>
    <row r="90" spans="1:10" ht="26.1" customHeight="1" x14ac:dyDescent="0.2">
      <c r="A90" s="9" t="s">
        <v>203</v>
      </c>
      <c r="B90" s="9" t="s">
        <v>171</v>
      </c>
      <c r="C90" s="9" t="s">
        <v>18</v>
      </c>
      <c r="D90" s="9" t="s">
        <v>172</v>
      </c>
      <c r="E90" s="10" t="s">
        <v>173</v>
      </c>
      <c r="F90" s="11">
        <v>106.42</v>
      </c>
      <c r="G90" s="12"/>
      <c r="H90" s="12">
        <f>TRUNC(TRUNC(G90 * J2, 2) + G90, 2)</f>
        <v>0</v>
      </c>
      <c r="I90" s="12">
        <f t="shared" si="1"/>
        <v>0</v>
      </c>
      <c r="J90" s="13" t="e">
        <f>I90 / J1</f>
        <v>#DIV/0!</v>
      </c>
    </row>
    <row r="91" spans="1:10" ht="26.1" customHeight="1" x14ac:dyDescent="0.2">
      <c r="A91" s="9" t="s">
        <v>204</v>
      </c>
      <c r="B91" s="9" t="s">
        <v>192</v>
      </c>
      <c r="C91" s="9" t="s">
        <v>18</v>
      </c>
      <c r="D91" s="9" t="s">
        <v>193</v>
      </c>
      <c r="E91" s="10" t="s">
        <v>173</v>
      </c>
      <c r="F91" s="11">
        <v>53.03</v>
      </c>
      <c r="G91" s="12"/>
      <c r="H91" s="12">
        <f>TRUNC(TRUNC(G91 * J2, 2) + G91, 2)</f>
        <v>0</v>
      </c>
      <c r="I91" s="12">
        <f t="shared" si="1"/>
        <v>0</v>
      </c>
      <c r="J91" s="13" t="e">
        <f>I91 / J1</f>
        <v>#DIV/0!</v>
      </c>
    </row>
    <row r="92" spans="1:10" ht="24" customHeight="1" x14ac:dyDescent="0.2">
      <c r="A92" s="9" t="s">
        <v>205</v>
      </c>
      <c r="B92" s="9" t="s">
        <v>175</v>
      </c>
      <c r="C92" s="9" t="s">
        <v>18</v>
      </c>
      <c r="D92" s="9" t="s">
        <v>176</v>
      </c>
      <c r="E92" s="10" t="s">
        <v>43</v>
      </c>
      <c r="F92" s="11">
        <v>1.76</v>
      </c>
      <c r="G92" s="12"/>
      <c r="H92" s="12">
        <f>TRUNC(TRUNC(G92 * J2, 2) + G92, 2)</f>
        <v>0</v>
      </c>
      <c r="I92" s="12">
        <f t="shared" si="1"/>
        <v>0</v>
      </c>
      <c r="J92" s="13" t="e">
        <f>I92 / J1</f>
        <v>#DIV/0!</v>
      </c>
    </row>
    <row r="93" spans="1:10" ht="26.1" customHeight="1" x14ac:dyDescent="0.2">
      <c r="A93" s="9" t="s">
        <v>206</v>
      </c>
      <c r="B93" s="9" t="s">
        <v>207</v>
      </c>
      <c r="C93" s="9" t="s">
        <v>18</v>
      </c>
      <c r="D93" s="9" t="s">
        <v>208</v>
      </c>
      <c r="E93" s="10" t="s">
        <v>43</v>
      </c>
      <c r="F93" s="11">
        <v>1.76</v>
      </c>
      <c r="G93" s="12"/>
      <c r="H93" s="12">
        <f>TRUNC(TRUNC(G93 * J2, 2) + G93, 2)</f>
        <v>0</v>
      </c>
      <c r="I93" s="12">
        <f t="shared" si="1"/>
        <v>0</v>
      </c>
      <c r="J93" s="13" t="e">
        <f>I93 / J1</f>
        <v>#DIV/0!</v>
      </c>
    </row>
    <row r="94" spans="1:10" ht="24" customHeight="1" x14ac:dyDescent="0.2">
      <c r="A94" s="4" t="s">
        <v>209</v>
      </c>
      <c r="B94" s="4" t="s">
        <v>13</v>
      </c>
      <c r="C94" s="4"/>
      <c r="D94" s="4" t="s">
        <v>210</v>
      </c>
      <c r="E94" s="5"/>
      <c r="F94" s="6">
        <v>1</v>
      </c>
      <c r="G94" s="6"/>
      <c r="H94" s="7">
        <f>I95 + I96 + I97 + I98 + I99</f>
        <v>0</v>
      </c>
      <c r="I94" s="7">
        <f t="shared" si="1"/>
        <v>0</v>
      </c>
      <c r="J94" s="8" t="e">
        <f>I94 / J1</f>
        <v>#DIV/0!</v>
      </c>
    </row>
    <row r="95" spans="1:10" ht="24" customHeight="1" x14ac:dyDescent="0.2">
      <c r="A95" s="9" t="s">
        <v>211</v>
      </c>
      <c r="B95" s="9" t="s">
        <v>168</v>
      </c>
      <c r="C95" s="9" t="s">
        <v>18</v>
      </c>
      <c r="D95" s="9" t="s">
        <v>169</v>
      </c>
      <c r="E95" s="10" t="s">
        <v>20</v>
      </c>
      <c r="F95" s="11">
        <v>38.25</v>
      </c>
      <c r="G95" s="12"/>
      <c r="H95" s="12">
        <f>TRUNC(TRUNC(G95 * J2, 2) + G95, 2)</f>
        <v>0</v>
      </c>
      <c r="I95" s="12">
        <f t="shared" si="1"/>
        <v>0</v>
      </c>
      <c r="J95" s="13" t="e">
        <f>I95 / J1</f>
        <v>#DIV/0!</v>
      </c>
    </row>
    <row r="96" spans="1:10" ht="26.1" customHeight="1" x14ac:dyDescent="0.2">
      <c r="A96" s="9" t="s">
        <v>212</v>
      </c>
      <c r="B96" s="9" t="s">
        <v>171</v>
      </c>
      <c r="C96" s="9" t="s">
        <v>18</v>
      </c>
      <c r="D96" s="9" t="s">
        <v>172</v>
      </c>
      <c r="E96" s="10" t="s">
        <v>173</v>
      </c>
      <c r="F96" s="11">
        <v>87.77</v>
      </c>
      <c r="G96" s="12"/>
      <c r="H96" s="12">
        <f>TRUNC(TRUNC(G96 * J2, 2) + G96, 2)</f>
        <v>0</v>
      </c>
      <c r="I96" s="12">
        <f t="shared" si="1"/>
        <v>0</v>
      </c>
      <c r="J96" s="13" t="e">
        <f>I96 / J1</f>
        <v>#DIV/0!</v>
      </c>
    </row>
    <row r="97" spans="1:10" ht="26.1" customHeight="1" x14ac:dyDescent="0.2">
      <c r="A97" s="9" t="s">
        <v>213</v>
      </c>
      <c r="B97" s="9" t="s">
        <v>192</v>
      </c>
      <c r="C97" s="9" t="s">
        <v>18</v>
      </c>
      <c r="D97" s="9" t="s">
        <v>193</v>
      </c>
      <c r="E97" s="10" t="s">
        <v>173</v>
      </c>
      <c r="F97" s="11">
        <v>41.57</v>
      </c>
      <c r="G97" s="12"/>
      <c r="H97" s="12">
        <f>TRUNC(TRUNC(G97 * J2, 2) + G97, 2)</f>
        <v>0</v>
      </c>
      <c r="I97" s="12">
        <f t="shared" si="1"/>
        <v>0</v>
      </c>
      <c r="J97" s="13" t="e">
        <f>I97 / J1</f>
        <v>#DIV/0!</v>
      </c>
    </row>
    <row r="98" spans="1:10" ht="24" customHeight="1" x14ac:dyDescent="0.2">
      <c r="A98" s="9" t="s">
        <v>214</v>
      </c>
      <c r="B98" s="9" t="s">
        <v>175</v>
      </c>
      <c r="C98" s="9" t="s">
        <v>18</v>
      </c>
      <c r="D98" s="9" t="s">
        <v>176</v>
      </c>
      <c r="E98" s="10" t="s">
        <v>43</v>
      </c>
      <c r="F98" s="11">
        <v>2.31</v>
      </c>
      <c r="G98" s="12"/>
      <c r="H98" s="12">
        <f>TRUNC(TRUNC(G98 * J2, 2) + G98, 2)</f>
        <v>0</v>
      </c>
      <c r="I98" s="12">
        <f t="shared" si="1"/>
        <v>0</v>
      </c>
      <c r="J98" s="13" t="e">
        <f>I98 / J1</f>
        <v>#DIV/0!</v>
      </c>
    </row>
    <row r="99" spans="1:10" ht="26.1" customHeight="1" x14ac:dyDescent="0.2">
      <c r="A99" s="9" t="s">
        <v>215</v>
      </c>
      <c r="B99" s="9" t="s">
        <v>207</v>
      </c>
      <c r="C99" s="9" t="s">
        <v>18</v>
      </c>
      <c r="D99" s="9" t="s">
        <v>208</v>
      </c>
      <c r="E99" s="10" t="s">
        <v>43</v>
      </c>
      <c r="F99" s="11">
        <v>2.31</v>
      </c>
      <c r="G99" s="12"/>
      <c r="H99" s="12">
        <f>TRUNC(TRUNC(G99 * J2, 2) + G99, 2)</f>
        <v>0</v>
      </c>
      <c r="I99" s="12">
        <f t="shared" si="1"/>
        <v>0</v>
      </c>
      <c r="J99" s="13" t="e">
        <f>I99 / J1</f>
        <v>#DIV/0!</v>
      </c>
    </row>
    <row r="100" spans="1:10" ht="24" customHeight="1" x14ac:dyDescent="0.2">
      <c r="A100" s="4" t="s">
        <v>216</v>
      </c>
      <c r="B100" s="4" t="s">
        <v>13</v>
      </c>
      <c r="C100" s="4"/>
      <c r="D100" s="4" t="s">
        <v>217</v>
      </c>
      <c r="E100" s="5"/>
      <c r="F100" s="6">
        <v>1</v>
      </c>
      <c r="G100" s="6"/>
      <c r="H100" s="7">
        <f>I101</f>
        <v>0</v>
      </c>
      <c r="I100" s="7">
        <f t="shared" si="1"/>
        <v>0</v>
      </c>
      <c r="J100" s="8" t="e">
        <f>I100 / J1</f>
        <v>#DIV/0!</v>
      </c>
    </row>
    <row r="101" spans="1:10" ht="39" customHeight="1" x14ac:dyDescent="0.2">
      <c r="A101" s="9" t="s">
        <v>218</v>
      </c>
      <c r="B101" s="9" t="s">
        <v>219</v>
      </c>
      <c r="C101" s="9" t="s">
        <v>18</v>
      </c>
      <c r="D101" s="9" t="s">
        <v>220</v>
      </c>
      <c r="E101" s="10" t="s">
        <v>20</v>
      </c>
      <c r="F101" s="11">
        <v>13.6</v>
      </c>
      <c r="G101" s="12"/>
      <c r="H101" s="12">
        <f>TRUNC(TRUNC(G101 * J2, 2) + G101, 2)</f>
        <v>0</v>
      </c>
      <c r="I101" s="12">
        <f t="shared" si="1"/>
        <v>0</v>
      </c>
      <c r="J101" s="13" t="e">
        <f>I101 / J1</f>
        <v>#DIV/0!</v>
      </c>
    </row>
    <row r="102" spans="1:10" ht="24" customHeight="1" x14ac:dyDescent="0.2">
      <c r="A102" s="4" t="s">
        <v>221</v>
      </c>
      <c r="B102" s="4" t="s">
        <v>13</v>
      </c>
      <c r="C102" s="4"/>
      <c r="D102" s="4" t="s">
        <v>222</v>
      </c>
      <c r="E102" s="5"/>
      <c r="F102" s="6">
        <v>1</v>
      </c>
      <c r="G102" s="6"/>
      <c r="H102" s="7">
        <f>I103 + I104</f>
        <v>0</v>
      </c>
      <c r="I102" s="7">
        <f t="shared" si="1"/>
        <v>0</v>
      </c>
      <c r="J102" s="8" t="e">
        <f>I102 / J1</f>
        <v>#DIV/0!</v>
      </c>
    </row>
    <row r="103" spans="1:10" ht="24" customHeight="1" x14ac:dyDescent="0.2">
      <c r="A103" s="9" t="s">
        <v>223</v>
      </c>
      <c r="B103" s="9" t="s">
        <v>224</v>
      </c>
      <c r="C103" s="9" t="s">
        <v>18</v>
      </c>
      <c r="D103" s="9" t="s">
        <v>225</v>
      </c>
      <c r="E103" s="10" t="s">
        <v>20</v>
      </c>
      <c r="F103" s="11">
        <v>63.69</v>
      </c>
      <c r="G103" s="12"/>
      <c r="H103" s="12">
        <f>TRUNC(TRUNC(G103 * J2, 2) + G103, 2)</f>
        <v>0</v>
      </c>
      <c r="I103" s="12">
        <f t="shared" si="1"/>
        <v>0</v>
      </c>
      <c r="J103" s="13" t="e">
        <f>I103 / J1</f>
        <v>#DIV/0!</v>
      </c>
    </row>
    <row r="104" spans="1:10" ht="26.1" customHeight="1" x14ac:dyDescent="0.2">
      <c r="A104" s="9" t="s">
        <v>226</v>
      </c>
      <c r="B104" s="9" t="s">
        <v>227</v>
      </c>
      <c r="C104" s="9" t="s">
        <v>18</v>
      </c>
      <c r="D104" s="9" t="s">
        <v>228</v>
      </c>
      <c r="E104" s="10" t="s">
        <v>43</v>
      </c>
      <c r="F104" s="11">
        <v>0.3</v>
      </c>
      <c r="G104" s="12"/>
      <c r="H104" s="12">
        <f>TRUNC(TRUNC(G104 * J2, 2) + G104, 2)</f>
        <v>0</v>
      </c>
      <c r="I104" s="12">
        <f t="shared" si="1"/>
        <v>0</v>
      </c>
      <c r="J104" s="13" t="e">
        <f>I104 / J1</f>
        <v>#DIV/0!</v>
      </c>
    </row>
    <row r="105" spans="1:10" ht="24" customHeight="1" x14ac:dyDescent="0.2">
      <c r="A105" s="4" t="s">
        <v>229</v>
      </c>
      <c r="B105" s="4" t="s">
        <v>13</v>
      </c>
      <c r="C105" s="4"/>
      <c r="D105" s="4" t="s">
        <v>230</v>
      </c>
      <c r="E105" s="5"/>
      <c r="F105" s="6">
        <v>1</v>
      </c>
      <c r="G105" s="6"/>
      <c r="H105" s="7">
        <f>I106 + I107 + I108 + I109 + I110</f>
        <v>0</v>
      </c>
      <c r="I105" s="7">
        <f t="shared" si="1"/>
        <v>0</v>
      </c>
      <c r="J105" s="8" t="e">
        <f>I105 / J1</f>
        <v>#DIV/0!</v>
      </c>
    </row>
    <row r="106" spans="1:10" ht="51.95" customHeight="1" x14ac:dyDescent="0.2">
      <c r="A106" s="9" t="s">
        <v>231</v>
      </c>
      <c r="B106" s="9" t="s">
        <v>232</v>
      </c>
      <c r="C106" s="9" t="s">
        <v>36</v>
      </c>
      <c r="D106" s="9" t="s">
        <v>233</v>
      </c>
      <c r="E106" s="10" t="s">
        <v>20</v>
      </c>
      <c r="F106" s="11">
        <v>13.72</v>
      </c>
      <c r="G106" s="12"/>
      <c r="H106" s="12">
        <f>TRUNC(TRUNC(G106 * J2, 2) + G106, 2)</f>
        <v>0</v>
      </c>
      <c r="I106" s="12">
        <f t="shared" si="1"/>
        <v>0</v>
      </c>
      <c r="J106" s="13" t="e">
        <f>I106 / J1</f>
        <v>#DIV/0!</v>
      </c>
    </row>
    <row r="107" spans="1:10" ht="39" customHeight="1" x14ac:dyDescent="0.2">
      <c r="A107" s="9" t="s">
        <v>234</v>
      </c>
      <c r="B107" s="9" t="s">
        <v>235</v>
      </c>
      <c r="C107" s="9" t="s">
        <v>18</v>
      </c>
      <c r="D107" s="9" t="s">
        <v>236</v>
      </c>
      <c r="E107" s="10" t="s">
        <v>20</v>
      </c>
      <c r="F107" s="11">
        <v>13.72</v>
      </c>
      <c r="G107" s="12"/>
      <c r="H107" s="12">
        <f>TRUNC(TRUNC(G107 * J2, 2) + G107, 2)</f>
        <v>0</v>
      </c>
      <c r="I107" s="12">
        <f t="shared" si="1"/>
        <v>0</v>
      </c>
      <c r="J107" s="13" t="e">
        <f>I107 / J1</f>
        <v>#DIV/0!</v>
      </c>
    </row>
    <row r="108" spans="1:10" ht="26.1" customHeight="1" x14ac:dyDescent="0.2">
      <c r="A108" s="9" t="s">
        <v>237</v>
      </c>
      <c r="B108" s="9" t="s">
        <v>238</v>
      </c>
      <c r="C108" s="9" t="s">
        <v>18</v>
      </c>
      <c r="D108" s="9" t="s">
        <v>239</v>
      </c>
      <c r="E108" s="10" t="s">
        <v>20</v>
      </c>
      <c r="F108" s="11">
        <v>13.72</v>
      </c>
      <c r="G108" s="12"/>
      <c r="H108" s="12">
        <f>TRUNC(TRUNC(G108 * J2, 2) + G108, 2)</f>
        <v>0</v>
      </c>
      <c r="I108" s="12">
        <f t="shared" si="1"/>
        <v>0</v>
      </c>
      <c r="J108" s="13" t="e">
        <f>I108 / J1</f>
        <v>#DIV/0!</v>
      </c>
    </row>
    <row r="109" spans="1:10" ht="26.1" customHeight="1" x14ac:dyDescent="0.2">
      <c r="A109" s="9" t="s">
        <v>240</v>
      </c>
      <c r="B109" s="9" t="s">
        <v>241</v>
      </c>
      <c r="C109" s="9" t="s">
        <v>36</v>
      </c>
      <c r="D109" s="9" t="s">
        <v>242</v>
      </c>
      <c r="E109" s="10" t="s">
        <v>61</v>
      </c>
      <c r="F109" s="11">
        <v>50</v>
      </c>
      <c r="G109" s="12"/>
      <c r="H109" s="12">
        <f>TRUNC(TRUNC(G109 * J2, 2) + G109, 2)</f>
        <v>0</v>
      </c>
      <c r="I109" s="12">
        <f t="shared" si="1"/>
        <v>0</v>
      </c>
      <c r="J109" s="13" t="e">
        <f>I109 / J1</f>
        <v>#DIV/0!</v>
      </c>
    </row>
    <row r="110" spans="1:10" ht="26.1" customHeight="1" x14ac:dyDescent="0.2">
      <c r="A110" s="9" t="s">
        <v>243</v>
      </c>
      <c r="B110" s="9" t="s">
        <v>244</v>
      </c>
      <c r="C110" s="9" t="s">
        <v>245</v>
      </c>
      <c r="D110" s="9" t="s">
        <v>246</v>
      </c>
      <c r="E110" s="10" t="s">
        <v>61</v>
      </c>
      <c r="F110" s="11">
        <v>10.5</v>
      </c>
      <c r="G110" s="12"/>
      <c r="H110" s="12">
        <f>TRUNC(TRUNC(G110 * J2, 2) + G110, 2)</f>
        <v>0</v>
      </c>
      <c r="I110" s="12">
        <f t="shared" si="1"/>
        <v>0</v>
      </c>
      <c r="J110" s="13" t="e">
        <f>I110 / J1</f>
        <v>#DIV/0!</v>
      </c>
    </row>
    <row r="111" spans="1:10" ht="24" customHeight="1" x14ac:dyDescent="0.2">
      <c r="A111" s="4" t="s">
        <v>247</v>
      </c>
      <c r="B111" s="4" t="s">
        <v>13</v>
      </c>
      <c r="C111" s="4"/>
      <c r="D111" s="4" t="s">
        <v>248</v>
      </c>
      <c r="E111" s="5"/>
      <c r="F111" s="6">
        <v>1</v>
      </c>
      <c r="G111" s="6"/>
      <c r="H111" s="7">
        <f>I112 + I115</f>
        <v>0</v>
      </c>
      <c r="I111" s="7">
        <f t="shared" si="1"/>
        <v>0</v>
      </c>
      <c r="J111" s="8" t="e">
        <f>I111 / J1</f>
        <v>#DIV/0!</v>
      </c>
    </row>
    <row r="112" spans="1:10" ht="24" customHeight="1" x14ac:dyDescent="0.2">
      <c r="A112" s="4" t="s">
        <v>249</v>
      </c>
      <c r="B112" s="4" t="s">
        <v>13</v>
      </c>
      <c r="C112" s="4"/>
      <c r="D112" s="4" t="s">
        <v>250</v>
      </c>
      <c r="E112" s="5"/>
      <c r="F112" s="6">
        <v>1</v>
      </c>
      <c r="G112" s="6"/>
      <c r="H112" s="7">
        <f>I113 + I114</f>
        <v>0</v>
      </c>
      <c r="I112" s="7">
        <f t="shared" si="1"/>
        <v>0</v>
      </c>
      <c r="J112" s="8" t="e">
        <f>I112 / J1</f>
        <v>#DIV/0!</v>
      </c>
    </row>
    <row r="113" spans="1:10" ht="24" customHeight="1" x14ac:dyDescent="0.2">
      <c r="A113" s="9" t="s">
        <v>251</v>
      </c>
      <c r="B113" s="9" t="s">
        <v>88</v>
      </c>
      <c r="C113" s="9" t="s">
        <v>18</v>
      </c>
      <c r="D113" s="9" t="s">
        <v>252</v>
      </c>
      <c r="E113" s="10" t="s">
        <v>43</v>
      </c>
      <c r="F113" s="11">
        <v>1.03</v>
      </c>
      <c r="G113" s="12"/>
      <c r="H113" s="12">
        <f>TRUNC(TRUNC(G113 * J2, 2) + G113, 2)</f>
        <v>0</v>
      </c>
      <c r="I113" s="12">
        <f t="shared" si="1"/>
        <v>0</v>
      </c>
      <c r="J113" s="13" t="e">
        <f>I113 / J1</f>
        <v>#DIV/0!</v>
      </c>
    </row>
    <row r="114" spans="1:10" ht="26.1" customHeight="1" x14ac:dyDescent="0.2">
      <c r="A114" s="9" t="s">
        <v>253</v>
      </c>
      <c r="B114" s="9" t="s">
        <v>254</v>
      </c>
      <c r="C114" s="9" t="s">
        <v>18</v>
      </c>
      <c r="D114" s="9" t="s">
        <v>255</v>
      </c>
      <c r="E114" s="10" t="s">
        <v>43</v>
      </c>
      <c r="F114" s="11">
        <v>1.44</v>
      </c>
      <c r="G114" s="12"/>
      <c r="H114" s="12">
        <f>TRUNC(TRUNC(G114 * J2, 2) + G114, 2)</f>
        <v>0</v>
      </c>
      <c r="I114" s="12">
        <f t="shared" si="1"/>
        <v>0</v>
      </c>
      <c r="J114" s="13" t="e">
        <f>I114 / J1</f>
        <v>#DIV/0!</v>
      </c>
    </row>
    <row r="115" spans="1:10" ht="24" customHeight="1" x14ac:dyDescent="0.2">
      <c r="A115" s="4" t="s">
        <v>256</v>
      </c>
      <c r="B115" s="4" t="s">
        <v>13</v>
      </c>
      <c r="C115" s="4"/>
      <c r="D115" s="4" t="s">
        <v>257</v>
      </c>
      <c r="E115" s="5"/>
      <c r="F115" s="6">
        <v>1</v>
      </c>
      <c r="G115" s="6"/>
      <c r="H115" s="7">
        <f>I116 + I117 + I118</f>
        <v>0</v>
      </c>
      <c r="I115" s="7">
        <f t="shared" si="1"/>
        <v>0</v>
      </c>
      <c r="J115" s="8" t="e">
        <f>I115 / J1</f>
        <v>#DIV/0!</v>
      </c>
    </row>
    <row r="116" spans="1:10" ht="26.1" customHeight="1" x14ac:dyDescent="0.2">
      <c r="A116" s="9" t="s">
        <v>258</v>
      </c>
      <c r="B116" s="9" t="s">
        <v>259</v>
      </c>
      <c r="C116" s="9" t="s">
        <v>18</v>
      </c>
      <c r="D116" s="9" t="s">
        <v>260</v>
      </c>
      <c r="E116" s="10" t="s">
        <v>20</v>
      </c>
      <c r="F116" s="11">
        <v>7.93</v>
      </c>
      <c r="G116" s="12"/>
      <c r="H116" s="12">
        <f>TRUNC(TRUNC(G116 * J2, 2) + G116, 2)</f>
        <v>0</v>
      </c>
      <c r="I116" s="12">
        <f t="shared" si="1"/>
        <v>0</v>
      </c>
      <c r="J116" s="13" t="e">
        <f>I116 / J1</f>
        <v>#DIV/0!</v>
      </c>
    </row>
    <row r="117" spans="1:10" ht="39" customHeight="1" x14ac:dyDescent="0.2">
      <c r="A117" s="9" t="s">
        <v>261</v>
      </c>
      <c r="B117" s="9" t="s">
        <v>262</v>
      </c>
      <c r="C117" s="9" t="s">
        <v>18</v>
      </c>
      <c r="D117" s="9" t="s">
        <v>263</v>
      </c>
      <c r="E117" s="10" t="s">
        <v>20</v>
      </c>
      <c r="F117" s="11">
        <v>12.67</v>
      </c>
      <c r="G117" s="12"/>
      <c r="H117" s="12">
        <f>TRUNC(TRUNC(G117 * J2, 2) + G117, 2)</f>
        <v>0</v>
      </c>
      <c r="I117" s="12">
        <f t="shared" si="1"/>
        <v>0</v>
      </c>
      <c r="J117" s="13" t="e">
        <f>I117 / J1</f>
        <v>#DIV/0!</v>
      </c>
    </row>
    <row r="118" spans="1:10" ht="39" customHeight="1" x14ac:dyDescent="0.2">
      <c r="A118" s="9" t="s">
        <v>264</v>
      </c>
      <c r="B118" s="9" t="s">
        <v>265</v>
      </c>
      <c r="C118" s="9" t="s">
        <v>18</v>
      </c>
      <c r="D118" s="9" t="s">
        <v>266</v>
      </c>
      <c r="E118" s="10" t="s">
        <v>20</v>
      </c>
      <c r="F118" s="11">
        <v>12.67</v>
      </c>
      <c r="G118" s="12"/>
      <c r="H118" s="12">
        <f>TRUNC(TRUNC(G118 * J2, 2) + G118, 2)</f>
        <v>0</v>
      </c>
      <c r="I118" s="12">
        <f t="shared" si="1"/>
        <v>0</v>
      </c>
      <c r="J118" s="13" t="e">
        <f>I118 / J1</f>
        <v>#DIV/0!</v>
      </c>
    </row>
    <row r="119" spans="1:10" ht="24" customHeight="1" x14ac:dyDescent="0.2">
      <c r="A119" s="4" t="s">
        <v>267</v>
      </c>
      <c r="B119" s="4" t="s">
        <v>13</v>
      </c>
      <c r="C119" s="4"/>
      <c r="D119" s="4" t="s">
        <v>268</v>
      </c>
      <c r="E119" s="5"/>
      <c r="F119" s="6">
        <v>1</v>
      </c>
      <c r="G119" s="6"/>
      <c r="H119" s="7">
        <f>I120 + I122 + I124</f>
        <v>0</v>
      </c>
      <c r="I119" s="7">
        <f t="shared" si="1"/>
        <v>0</v>
      </c>
      <c r="J119" s="8" t="e">
        <f>I119 / J1</f>
        <v>#DIV/0!</v>
      </c>
    </row>
    <row r="120" spans="1:10" ht="24" customHeight="1" x14ac:dyDescent="0.2">
      <c r="A120" s="4" t="s">
        <v>269</v>
      </c>
      <c r="B120" s="4" t="s">
        <v>13</v>
      </c>
      <c r="C120" s="4"/>
      <c r="D120" s="4" t="s">
        <v>270</v>
      </c>
      <c r="E120" s="5"/>
      <c r="F120" s="6">
        <v>1</v>
      </c>
      <c r="G120" s="6"/>
      <c r="H120" s="7">
        <f>I121</f>
        <v>0</v>
      </c>
      <c r="I120" s="7">
        <f t="shared" si="1"/>
        <v>0</v>
      </c>
      <c r="J120" s="8" t="e">
        <f>I120 / J1</f>
        <v>#DIV/0!</v>
      </c>
    </row>
    <row r="121" spans="1:10" ht="26.1" customHeight="1" x14ac:dyDescent="0.2">
      <c r="A121" s="9" t="s">
        <v>271</v>
      </c>
      <c r="B121" s="9" t="s">
        <v>272</v>
      </c>
      <c r="C121" s="9" t="s">
        <v>18</v>
      </c>
      <c r="D121" s="9" t="s">
        <v>273</v>
      </c>
      <c r="E121" s="10" t="s">
        <v>20</v>
      </c>
      <c r="F121" s="11">
        <v>5.25</v>
      </c>
      <c r="G121" s="12"/>
      <c r="H121" s="12">
        <f>TRUNC(TRUNC(G121 * J2, 2) + G121, 2)</f>
        <v>0</v>
      </c>
      <c r="I121" s="12">
        <f t="shared" si="1"/>
        <v>0</v>
      </c>
      <c r="J121" s="13" t="e">
        <f>I121 / J1</f>
        <v>#DIV/0!</v>
      </c>
    </row>
    <row r="122" spans="1:10" ht="24" customHeight="1" x14ac:dyDescent="0.2">
      <c r="A122" s="4" t="s">
        <v>274</v>
      </c>
      <c r="B122" s="4" t="s">
        <v>13</v>
      </c>
      <c r="C122" s="4"/>
      <c r="D122" s="4" t="s">
        <v>275</v>
      </c>
      <c r="E122" s="5"/>
      <c r="F122" s="6">
        <v>1</v>
      </c>
      <c r="G122" s="6"/>
      <c r="H122" s="7">
        <f>I123</f>
        <v>0</v>
      </c>
      <c r="I122" s="7">
        <f t="shared" si="1"/>
        <v>0</v>
      </c>
      <c r="J122" s="8" t="e">
        <f>I122 / J1</f>
        <v>#DIV/0!</v>
      </c>
    </row>
    <row r="123" spans="1:10" ht="26.1" customHeight="1" x14ac:dyDescent="0.2">
      <c r="A123" s="9" t="s">
        <v>276</v>
      </c>
      <c r="B123" s="9" t="s">
        <v>277</v>
      </c>
      <c r="C123" s="9" t="s">
        <v>18</v>
      </c>
      <c r="D123" s="9" t="s">
        <v>278</v>
      </c>
      <c r="E123" s="10" t="s">
        <v>20</v>
      </c>
      <c r="F123" s="11">
        <v>1.8</v>
      </c>
      <c r="G123" s="12"/>
      <c r="H123" s="12">
        <f>TRUNC(TRUNC(G123 * J2, 2) + G123, 2)</f>
        <v>0</v>
      </c>
      <c r="I123" s="12">
        <f t="shared" si="1"/>
        <v>0</v>
      </c>
      <c r="J123" s="13" t="e">
        <f>I123 / J1</f>
        <v>#DIV/0!</v>
      </c>
    </row>
    <row r="124" spans="1:10" ht="24" customHeight="1" x14ac:dyDescent="0.2">
      <c r="A124" s="4" t="s">
        <v>279</v>
      </c>
      <c r="B124" s="4" t="s">
        <v>13</v>
      </c>
      <c r="C124" s="4"/>
      <c r="D124" s="4" t="s">
        <v>280</v>
      </c>
      <c r="E124" s="5"/>
      <c r="F124" s="6">
        <v>1</v>
      </c>
      <c r="G124" s="6"/>
      <c r="H124" s="7">
        <f>I125 + I126</f>
        <v>0</v>
      </c>
      <c r="I124" s="7">
        <f t="shared" si="1"/>
        <v>0</v>
      </c>
      <c r="J124" s="8" t="e">
        <f>I124 / J1</f>
        <v>#DIV/0!</v>
      </c>
    </row>
    <row r="125" spans="1:10" ht="26.1" customHeight="1" x14ac:dyDescent="0.2">
      <c r="A125" s="9" t="s">
        <v>281</v>
      </c>
      <c r="B125" s="9" t="s">
        <v>282</v>
      </c>
      <c r="C125" s="9" t="s">
        <v>245</v>
      </c>
      <c r="D125" s="9" t="s">
        <v>283</v>
      </c>
      <c r="E125" s="10" t="s">
        <v>284</v>
      </c>
      <c r="F125" s="11">
        <v>3</v>
      </c>
      <c r="G125" s="12"/>
      <c r="H125" s="12">
        <f>TRUNC(TRUNC(G125 * J2, 2) + G125, 2)</f>
        <v>0</v>
      </c>
      <c r="I125" s="12">
        <f t="shared" si="1"/>
        <v>0</v>
      </c>
      <c r="J125" s="13" t="e">
        <f>I125 / J1</f>
        <v>#DIV/0!</v>
      </c>
    </row>
    <row r="126" spans="1:10" ht="26.1" customHeight="1" x14ac:dyDescent="0.2">
      <c r="A126" s="9" t="s">
        <v>285</v>
      </c>
      <c r="B126" s="9" t="s">
        <v>286</v>
      </c>
      <c r="C126" s="9" t="s">
        <v>18</v>
      </c>
      <c r="D126" s="9" t="s">
        <v>287</v>
      </c>
      <c r="E126" s="10" t="s">
        <v>288</v>
      </c>
      <c r="F126" s="11">
        <v>3</v>
      </c>
      <c r="G126" s="12"/>
      <c r="H126" s="12">
        <f>TRUNC(TRUNC(G126 * J2, 2) + G126, 2)</f>
        <v>0</v>
      </c>
      <c r="I126" s="12">
        <f t="shared" si="1"/>
        <v>0</v>
      </c>
      <c r="J126" s="13" t="e">
        <f>I126 / J1</f>
        <v>#DIV/0!</v>
      </c>
    </row>
    <row r="127" spans="1:10" ht="24" customHeight="1" x14ac:dyDescent="0.2">
      <c r="A127" s="4" t="s">
        <v>289</v>
      </c>
      <c r="B127" s="4" t="s">
        <v>13</v>
      </c>
      <c r="C127" s="4"/>
      <c r="D127" s="4" t="s">
        <v>290</v>
      </c>
      <c r="E127" s="5"/>
      <c r="F127" s="6">
        <v>1</v>
      </c>
      <c r="G127" s="6"/>
      <c r="H127" s="7">
        <f>I128 + I134 + I138 + I141</f>
        <v>0</v>
      </c>
      <c r="I127" s="7">
        <f t="shared" si="1"/>
        <v>0</v>
      </c>
      <c r="J127" s="8" t="e">
        <f>I127 / J1</f>
        <v>#DIV/0!</v>
      </c>
    </row>
    <row r="128" spans="1:10" ht="24" customHeight="1" x14ac:dyDescent="0.2">
      <c r="A128" s="4" t="s">
        <v>291</v>
      </c>
      <c r="B128" s="4" t="s">
        <v>13</v>
      </c>
      <c r="C128" s="4"/>
      <c r="D128" s="4" t="s">
        <v>292</v>
      </c>
      <c r="E128" s="5"/>
      <c r="F128" s="6">
        <v>1</v>
      </c>
      <c r="G128" s="6"/>
      <c r="H128" s="7">
        <f>I129 + I130 + I131 + I132 + I133</f>
        <v>0</v>
      </c>
      <c r="I128" s="7">
        <f t="shared" si="1"/>
        <v>0</v>
      </c>
      <c r="J128" s="8" t="e">
        <f>I128 / J1</f>
        <v>#DIV/0!</v>
      </c>
    </row>
    <row r="129" spans="1:10" ht="24" customHeight="1" x14ac:dyDescent="0.2">
      <c r="A129" s="9" t="s">
        <v>293</v>
      </c>
      <c r="B129" s="9" t="s">
        <v>294</v>
      </c>
      <c r="C129" s="9" t="s">
        <v>18</v>
      </c>
      <c r="D129" s="9" t="s">
        <v>295</v>
      </c>
      <c r="E129" s="10" t="s">
        <v>20</v>
      </c>
      <c r="F129" s="11">
        <v>86.67</v>
      </c>
      <c r="G129" s="12"/>
      <c r="H129" s="12">
        <f>TRUNC(TRUNC(G129 * J2, 2) + G129, 2)</f>
        <v>0</v>
      </c>
      <c r="I129" s="12">
        <f t="shared" si="1"/>
        <v>0</v>
      </c>
      <c r="J129" s="13" t="e">
        <f>I129 / J1</f>
        <v>#DIV/0!</v>
      </c>
    </row>
    <row r="130" spans="1:10" ht="24" customHeight="1" x14ac:dyDescent="0.2">
      <c r="A130" s="9" t="s">
        <v>296</v>
      </c>
      <c r="B130" s="9" t="s">
        <v>26</v>
      </c>
      <c r="C130" s="9" t="s">
        <v>18</v>
      </c>
      <c r="D130" s="9" t="s">
        <v>297</v>
      </c>
      <c r="E130" s="10" t="s">
        <v>20</v>
      </c>
      <c r="F130" s="11">
        <v>86.67</v>
      </c>
      <c r="G130" s="12"/>
      <c r="H130" s="12">
        <f>TRUNC(TRUNC(G130 * J2, 2) + G130, 2)</f>
        <v>0</v>
      </c>
      <c r="I130" s="12">
        <f t="shared" si="1"/>
        <v>0</v>
      </c>
      <c r="J130" s="13" t="e">
        <f>I130 / J1</f>
        <v>#DIV/0!</v>
      </c>
    </row>
    <row r="131" spans="1:10" ht="24" customHeight="1" x14ac:dyDescent="0.2">
      <c r="A131" s="9" t="s">
        <v>298</v>
      </c>
      <c r="B131" s="9" t="s">
        <v>29</v>
      </c>
      <c r="C131" s="9" t="s">
        <v>18</v>
      </c>
      <c r="D131" s="9" t="s">
        <v>299</v>
      </c>
      <c r="E131" s="10" t="s">
        <v>20</v>
      </c>
      <c r="F131" s="11">
        <v>13.6</v>
      </c>
      <c r="G131" s="12"/>
      <c r="H131" s="12">
        <f>TRUNC(TRUNC(G131 * J2, 2) + G131, 2)</f>
        <v>0</v>
      </c>
      <c r="I131" s="12">
        <f t="shared" si="1"/>
        <v>0</v>
      </c>
      <c r="J131" s="13" t="e">
        <f>I131 / J1</f>
        <v>#DIV/0!</v>
      </c>
    </row>
    <row r="132" spans="1:10" ht="39" customHeight="1" x14ac:dyDescent="0.2">
      <c r="A132" s="9" t="s">
        <v>300</v>
      </c>
      <c r="B132" s="9" t="s">
        <v>262</v>
      </c>
      <c r="C132" s="9" t="s">
        <v>18</v>
      </c>
      <c r="D132" s="9" t="s">
        <v>263</v>
      </c>
      <c r="E132" s="10" t="s">
        <v>20</v>
      </c>
      <c r="F132" s="11">
        <v>86.67</v>
      </c>
      <c r="G132" s="12"/>
      <c r="H132" s="12">
        <f>TRUNC(TRUNC(G132 * J2, 2) + G132, 2)</f>
        <v>0</v>
      </c>
      <c r="I132" s="12">
        <f t="shared" ref="I132:I195" si="2">TRUNC(F132 * H132,2)</f>
        <v>0</v>
      </c>
      <c r="J132" s="13" t="e">
        <f>I132 / J1</f>
        <v>#DIV/0!</v>
      </c>
    </row>
    <row r="133" spans="1:10" ht="39" customHeight="1" x14ac:dyDescent="0.2">
      <c r="A133" s="9" t="s">
        <v>301</v>
      </c>
      <c r="B133" s="9" t="s">
        <v>265</v>
      </c>
      <c r="C133" s="9" t="s">
        <v>18</v>
      </c>
      <c r="D133" s="9" t="s">
        <v>266</v>
      </c>
      <c r="E133" s="10" t="s">
        <v>20</v>
      </c>
      <c r="F133" s="11">
        <v>86.67</v>
      </c>
      <c r="G133" s="12"/>
      <c r="H133" s="12">
        <f>TRUNC(TRUNC(G133 * J2, 2) + G133, 2)</f>
        <v>0</v>
      </c>
      <c r="I133" s="12">
        <f t="shared" si="2"/>
        <v>0</v>
      </c>
      <c r="J133" s="13" t="e">
        <f>I133 / J1</f>
        <v>#DIV/0!</v>
      </c>
    </row>
    <row r="134" spans="1:10" ht="24" customHeight="1" x14ac:dyDescent="0.2">
      <c r="A134" s="4" t="s">
        <v>302</v>
      </c>
      <c r="B134" s="4" t="s">
        <v>13</v>
      </c>
      <c r="C134" s="4"/>
      <c r="D134" s="4" t="s">
        <v>303</v>
      </c>
      <c r="E134" s="5"/>
      <c r="F134" s="6">
        <v>1</v>
      </c>
      <c r="G134" s="6"/>
      <c r="H134" s="7">
        <f>I135 + I136 + I137</f>
        <v>0</v>
      </c>
      <c r="I134" s="7">
        <f t="shared" si="2"/>
        <v>0</v>
      </c>
      <c r="J134" s="8" t="e">
        <f>I134 / J1</f>
        <v>#DIV/0!</v>
      </c>
    </row>
    <row r="135" spans="1:10" ht="24" customHeight="1" x14ac:dyDescent="0.2">
      <c r="A135" s="9" t="s">
        <v>304</v>
      </c>
      <c r="B135" s="9" t="s">
        <v>294</v>
      </c>
      <c r="C135" s="9" t="s">
        <v>18</v>
      </c>
      <c r="D135" s="9" t="s">
        <v>295</v>
      </c>
      <c r="E135" s="10" t="s">
        <v>20</v>
      </c>
      <c r="F135" s="11">
        <v>66.569999999999993</v>
      </c>
      <c r="G135" s="12"/>
      <c r="H135" s="12">
        <f>TRUNC(TRUNC(G135 * J2, 2) + G135, 2)</f>
        <v>0</v>
      </c>
      <c r="I135" s="12">
        <f t="shared" si="2"/>
        <v>0</v>
      </c>
      <c r="J135" s="13" t="e">
        <f>I135 / J1</f>
        <v>#DIV/0!</v>
      </c>
    </row>
    <row r="136" spans="1:10" ht="24" customHeight="1" x14ac:dyDescent="0.2">
      <c r="A136" s="9" t="s">
        <v>305</v>
      </c>
      <c r="B136" s="9" t="s">
        <v>26</v>
      </c>
      <c r="C136" s="9" t="s">
        <v>18</v>
      </c>
      <c r="D136" s="9" t="s">
        <v>297</v>
      </c>
      <c r="E136" s="10" t="s">
        <v>20</v>
      </c>
      <c r="F136" s="11">
        <v>66.569999999999993</v>
      </c>
      <c r="G136" s="12"/>
      <c r="H136" s="12">
        <f>TRUNC(TRUNC(G136 * J2, 2) + G136, 2)</f>
        <v>0</v>
      </c>
      <c r="I136" s="12">
        <f t="shared" si="2"/>
        <v>0</v>
      </c>
      <c r="J136" s="13" t="e">
        <f>I136 / J1</f>
        <v>#DIV/0!</v>
      </c>
    </row>
    <row r="137" spans="1:10" ht="24" customHeight="1" x14ac:dyDescent="0.2">
      <c r="A137" s="9" t="s">
        <v>306</v>
      </c>
      <c r="B137" s="9" t="s">
        <v>29</v>
      </c>
      <c r="C137" s="9" t="s">
        <v>18</v>
      </c>
      <c r="D137" s="9" t="s">
        <v>299</v>
      </c>
      <c r="E137" s="10" t="s">
        <v>20</v>
      </c>
      <c r="F137" s="11">
        <v>64.3</v>
      </c>
      <c r="G137" s="12"/>
      <c r="H137" s="12">
        <f>TRUNC(TRUNC(G137 * J2, 2) + G137, 2)</f>
        <v>0</v>
      </c>
      <c r="I137" s="12">
        <f t="shared" si="2"/>
        <v>0</v>
      </c>
      <c r="J137" s="13" t="e">
        <f>I137 / J1</f>
        <v>#DIV/0!</v>
      </c>
    </row>
    <row r="138" spans="1:10" ht="24" customHeight="1" x14ac:dyDescent="0.2">
      <c r="A138" s="4" t="s">
        <v>307</v>
      </c>
      <c r="B138" s="4" t="s">
        <v>13</v>
      </c>
      <c r="C138" s="4"/>
      <c r="D138" s="4" t="s">
        <v>308</v>
      </c>
      <c r="E138" s="5"/>
      <c r="F138" s="6">
        <v>1</v>
      </c>
      <c r="G138" s="6"/>
      <c r="H138" s="7">
        <f>I139 + I140</f>
        <v>0</v>
      </c>
      <c r="I138" s="7">
        <f t="shared" si="2"/>
        <v>0</v>
      </c>
      <c r="J138" s="8" t="e">
        <f>I138 / J1</f>
        <v>#DIV/0!</v>
      </c>
    </row>
    <row r="139" spans="1:10" ht="24" customHeight="1" x14ac:dyDescent="0.2">
      <c r="A139" s="9" t="s">
        <v>309</v>
      </c>
      <c r="B139" s="9" t="s">
        <v>32</v>
      </c>
      <c r="C139" s="9" t="s">
        <v>18</v>
      </c>
      <c r="D139" s="9" t="s">
        <v>310</v>
      </c>
      <c r="E139" s="10" t="s">
        <v>20</v>
      </c>
      <c r="F139" s="11">
        <v>13.6</v>
      </c>
      <c r="G139" s="12"/>
      <c r="H139" s="12">
        <f>TRUNC(TRUNC(G139 * J2, 2) + G139, 2)</f>
        <v>0</v>
      </c>
      <c r="I139" s="12">
        <f t="shared" si="2"/>
        <v>0</v>
      </c>
      <c r="J139" s="13" t="e">
        <f>I139 / J1</f>
        <v>#DIV/0!</v>
      </c>
    </row>
    <row r="140" spans="1:10" ht="26.1" customHeight="1" x14ac:dyDescent="0.2">
      <c r="A140" s="9" t="s">
        <v>311</v>
      </c>
      <c r="B140" s="9" t="s">
        <v>312</v>
      </c>
      <c r="C140" s="9" t="s">
        <v>18</v>
      </c>
      <c r="D140" s="9" t="s">
        <v>313</v>
      </c>
      <c r="E140" s="10" t="s">
        <v>20</v>
      </c>
      <c r="F140" s="11">
        <v>13.6</v>
      </c>
      <c r="G140" s="12"/>
      <c r="H140" s="12">
        <f>TRUNC(TRUNC(G140 * J2, 2) + G140, 2)</f>
        <v>0</v>
      </c>
      <c r="I140" s="12">
        <f t="shared" si="2"/>
        <v>0</v>
      </c>
      <c r="J140" s="13" t="e">
        <f>I140 / J1</f>
        <v>#DIV/0!</v>
      </c>
    </row>
    <row r="141" spans="1:10" ht="24" customHeight="1" x14ac:dyDescent="0.2">
      <c r="A141" s="4" t="s">
        <v>314</v>
      </c>
      <c r="B141" s="4" t="s">
        <v>13</v>
      </c>
      <c r="C141" s="4"/>
      <c r="D141" s="4" t="s">
        <v>315</v>
      </c>
      <c r="E141" s="5"/>
      <c r="F141" s="6">
        <v>1</v>
      </c>
      <c r="G141" s="6"/>
      <c r="H141" s="7">
        <f>I142 + I143</f>
        <v>0</v>
      </c>
      <c r="I141" s="7">
        <f t="shared" si="2"/>
        <v>0</v>
      </c>
      <c r="J141" s="8" t="e">
        <f>I141 / J1</f>
        <v>#DIV/0!</v>
      </c>
    </row>
    <row r="142" spans="1:10" ht="24" customHeight="1" x14ac:dyDescent="0.2">
      <c r="A142" s="9" t="s">
        <v>316</v>
      </c>
      <c r="B142" s="9" t="s">
        <v>32</v>
      </c>
      <c r="C142" s="9" t="s">
        <v>18</v>
      </c>
      <c r="D142" s="9" t="s">
        <v>310</v>
      </c>
      <c r="E142" s="10" t="s">
        <v>20</v>
      </c>
      <c r="F142" s="11">
        <v>64.3</v>
      </c>
      <c r="G142" s="12"/>
      <c r="H142" s="12">
        <f>TRUNC(TRUNC(G142 * J2, 2) + G142, 2)</f>
        <v>0</v>
      </c>
      <c r="I142" s="12">
        <f t="shared" si="2"/>
        <v>0</v>
      </c>
      <c r="J142" s="13" t="e">
        <f>I142 / J1</f>
        <v>#DIV/0!</v>
      </c>
    </row>
    <row r="143" spans="1:10" ht="24" customHeight="1" x14ac:dyDescent="0.2">
      <c r="A143" s="9" t="s">
        <v>317</v>
      </c>
      <c r="B143" s="9" t="s">
        <v>318</v>
      </c>
      <c r="C143" s="9" t="s">
        <v>18</v>
      </c>
      <c r="D143" s="9" t="s">
        <v>319</v>
      </c>
      <c r="E143" s="10" t="s">
        <v>20</v>
      </c>
      <c r="F143" s="11">
        <v>64.3</v>
      </c>
      <c r="G143" s="12"/>
      <c r="H143" s="12">
        <f>TRUNC(TRUNC(G143 * J2, 2) + G143, 2)</f>
        <v>0</v>
      </c>
      <c r="I143" s="12">
        <f t="shared" si="2"/>
        <v>0</v>
      </c>
      <c r="J143" s="13" t="e">
        <f>I143 / J1</f>
        <v>#DIV/0!</v>
      </c>
    </row>
    <row r="144" spans="1:10" ht="24" customHeight="1" x14ac:dyDescent="0.2">
      <c r="A144" s="4" t="s">
        <v>320</v>
      </c>
      <c r="B144" s="4" t="s">
        <v>13</v>
      </c>
      <c r="C144" s="4"/>
      <c r="D144" s="4" t="s">
        <v>321</v>
      </c>
      <c r="E144" s="5"/>
      <c r="F144" s="6">
        <v>1</v>
      </c>
      <c r="G144" s="6"/>
      <c r="H144" s="7">
        <f>I145 + I150 + I156 + I159 + I168 + I172</f>
        <v>0</v>
      </c>
      <c r="I144" s="7">
        <f t="shared" si="2"/>
        <v>0</v>
      </c>
      <c r="J144" s="8" t="e">
        <f>I144 / J1</f>
        <v>#DIV/0!</v>
      </c>
    </row>
    <row r="145" spans="1:10" ht="24" customHeight="1" x14ac:dyDescent="0.2">
      <c r="A145" s="4" t="s">
        <v>322</v>
      </c>
      <c r="B145" s="4" t="s">
        <v>13</v>
      </c>
      <c r="C145" s="4"/>
      <c r="D145" s="4" t="s">
        <v>323</v>
      </c>
      <c r="E145" s="5"/>
      <c r="F145" s="6">
        <v>1</v>
      </c>
      <c r="G145" s="6"/>
      <c r="H145" s="7">
        <f>I146 + I147 + I148 + I149</f>
        <v>0</v>
      </c>
      <c r="I145" s="7">
        <f t="shared" si="2"/>
        <v>0</v>
      </c>
      <c r="J145" s="8" t="e">
        <f>I145 / J1</f>
        <v>#DIV/0!</v>
      </c>
    </row>
    <row r="146" spans="1:10" ht="26.1" customHeight="1" x14ac:dyDescent="0.2">
      <c r="A146" s="9" t="s">
        <v>324</v>
      </c>
      <c r="B146" s="9" t="s">
        <v>325</v>
      </c>
      <c r="C146" s="9" t="s">
        <v>18</v>
      </c>
      <c r="D146" s="9" t="s">
        <v>326</v>
      </c>
      <c r="E146" s="10" t="s">
        <v>288</v>
      </c>
      <c r="F146" s="11">
        <v>1</v>
      </c>
      <c r="G146" s="12"/>
      <c r="H146" s="12">
        <f>TRUNC(TRUNC(G146 * J2, 2) + G146, 2)</f>
        <v>0</v>
      </c>
      <c r="I146" s="12">
        <f t="shared" si="2"/>
        <v>0</v>
      </c>
      <c r="J146" s="13" t="e">
        <f>I146 / J1</f>
        <v>#DIV/0!</v>
      </c>
    </row>
    <row r="147" spans="1:10" ht="51.95" customHeight="1" x14ac:dyDescent="0.2">
      <c r="A147" s="9" t="s">
        <v>327</v>
      </c>
      <c r="B147" s="9" t="s">
        <v>328</v>
      </c>
      <c r="C147" s="9" t="s">
        <v>36</v>
      </c>
      <c r="D147" s="9" t="s">
        <v>329</v>
      </c>
      <c r="E147" s="10" t="s">
        <v>284</v>
      </c>
      <c r="F147" s="11">
        <v>1</v>
      </c>
      <c r="G147" s="12"/>
      <c r="H147" s="12">
        <f>TRUNC(TRUNC(G147 * J2, 2) + G147, 2)</f>
        <v>0</v>
      </c>
      <c r="I147" s="12">
        <f t="shared" si="2"/>
        <v>0</v>
      </c>
      <c r="J147" s="13" t="e">
        <f>I147 / J1</f>
        <v>#DIV/0!</v>
      </c>
    </row>
    <row r="148" spans="1:10" ht="24" customHeight="1" x14ac:dyDescent="0.2">
      <c r="A148" s="9" t="s">
        <v>330</v>
      </c>
      <c r="B148" s="9" t="s">
        <v>331</v>
      </c>
      <c r="C148" s="9" t="s">
        <v>18</v>
      </c>
      <c r="D148" s="9" t="s">
        <v>332</v>
      </c>
      <c r="E148" s="10" t="s">
        <v>288</v>
      </c>
      <c r="F148" s="11">
        <v>1</v>
      </c>
      <c r="G148" s="12"/>
      <c r="H148" s="12">
        <f>TRUNC(TRUNC(G148 * J2, 2) + G148, 2)</f>
        <v>0</v>
      </c>
      <c r="I148" s="12">
        <f t="shared" si="2"/>
        <v>0</v>
      </c>
      <c r="J148" s="13" t="e">
        <f>I148 / J1</f>
        <v>#DIV/0!</v>
      </c>
    </row>
    <row r="149" spans="1:10" ht="26.1" customHeight="1" x14ac:dyDescent="0.2">
      <c r="A149" s="9" t="s">
        <v>333</v>
      </c>
      <c r="B149" s="9" t="s">
        <v>334</v>
      </c>
      <c r="C149" s="9" t="s">
        <v>18</v>
      </c>
      <c r="D149" s="9" t="s">
        <v>335</v>
      </c>
      <c r="E149" s="10" t="s">
        <v>288</v>
      </c>
      <c r="F149" s="11">
        <v>1</v>
      </c>
      <c r="G149" s="12"/>
      <c r="H149" s="12">
        <f>TRUNC(TRUNC(G149 * J2, 2) + G149, 2)</f>
        <v>0</v>
      </c>
      <c r="I149" s="12">
        <f t="shared" si="2"/>
        <v>0</v>
      </c>
      <c r="J149" s="13" t="e">
        <f>I149 / J1</f>
        <v>#DIV/0!</v>
      </c>
    </row>
    <row r="150" spans="1:10" ht="24" customHeight="1" x14ac:dyDescent="0.2">
      <c r="A150" s="4" t="s">
        <v>336</v>
      </c>
      <c r="B150" s="4" t="s">
        <v>13</v>
      </c>
      <c r="C150" s="4"/>
      <c r="D150" s="4" t="s">
        <v>337</v>
      </c>
      <c r="E150" s="5"/>
      <c r="F150" s="6">
        <v>1</v>
      </c>
      <c r="G150" s="6"/>
      <c r="H150" s="7">
        <f>I151 + I152 + I153 + I154 + I155</f>
        <v>0</v>
      </c>
      <c r="I150" s="7">
        <f t="shared" si="2"/>
        <v>0</v>
      </c>
      <c r="J150" s="8" t="e">
        <f>I150 / J1</f>
        <v>#DIV/0!</v>
      </c>
    </row>
    <row r="151" spans="1:10" ht="26.1" customHeight="1" x14ac:dyDescent="0.2">
      <c r="A151" s="9" t="s">
        <v>338</v>
      </c>
      <c r="B151" s="9" t="s">
        <v>339</v>
      </c>
      <c r="C151" s="9" t="s">
        <v>18</v>
      </c>
      <c r="D151" s="9" t="s">
        <v>340</v>
      </c>
      <c r="E151" s="10" t="s">
        <v>288</v>
      </c>
      <c r="F151" s="11">
        <v>1</v>
      </c>
      <c r="G151" s="12"/>
      <c r="H151" s="12">
        <f>TRUNC(TRUNC(G151 * J2, 2) + G151, 2)</f>
        <v>0</v>
      </c>
      <c r="I151" s="12">
        <f t="shared" si="2"/>
        <v>0</v>
      </c>
      <c r="J151" s="13" t="e">
        <f>I151 / J1</f>
        <v>#DIV/0!</v>
      </c>
    </row>
    <row r="152" spans="1:10" ht="26.1" customHeight="1" x14ac:dyDescent="0.2">
      <c r="A152" s="9" t="s">
        <v>341</v>
      </c>
      <c r="B152" s="9" t="s">
        <v>342</v>
      </c>
      <c r="C152" s="9" t="s">
        <v>18</v>
      </c>
      <c r="D152" s="9" t="s">
        <v>343</v>
      </c>
      <c r="E152" s="10" t="s">
        <v>86</v>
      </c>
      <c r="F152" s="11">
        <v>12</v>
      </c>
      <c r="G152" s="12"/>
      <c r="H152" s="12">
        <f>TRUNC(TRUNC(G152 * J2, 2) + G152, 2)</f>
        <v>0</v>
      </c>
      <c r="I152" s="12">
        <f t="shared" si="2"/>
        <v>0</v>
      </c>
      <c r="J152" s="13" t="e">
        <f>I152 / J1</f>
        <v>#DIV/0!</v>
      </c>
    </row>
    <row r="153" spans="1:10" ht="51.95" customHeight="1" x14ac:dyDescent="0.2">
      <c r="A153" s="9" t="s">
        <v>344</v>
      </c>
      <c r="B153" s="9" t="s">
        <v>345</v>
      </c>
      <c r="C153" s="9" t="s">
        <v>36</v>
      </c>
      <c r="D153" s="9" t="s">
        <v>346</v>
      </c>
      <c r="E153" s="10" t="s">
        <v>284</v>
      </c>
      <c r="F153" s="11">
        <v>1</v>
      </c>
      <c r="G153" s="12"/>
      <c r="H153" s="12">
        <f>TRUNC(TRUNC(G153 * J2, 2) + G153, 2)</f>
        <v>0</v>
      </c>
      <c r="I153" s="12">
        <f t="shared" si="2"/>
        <v>0</v>
      </c>
      <c r="J153" s="13" t="e">
        <f>I153 / J1</f>
        <v>#DIV/0!</v>
      </c>
    </row>
    <row r="154" spans="1:10" ht="26.1" customHeight="1" x14ac:dyDescent="0.2">
      <c r="A154" s="9" t="s">
        <v>347</v>
      </c>
      <c r="B154" s="9" t="s">
        <v>348</v>
      </c>
      <c r="C154" s="9" t="s">
        <v>36</v>
      </c>
      <c r="D154" s="9" t="s">
        <v>349</v>
      </c>
      <c r="E154" s="10" t="s">
        <v>284</v>
      </c>
      <c r="F154" s="11">
        <v>1</v>
      </c>
      <c r="G154" s="12"/>
      <c r="H154" s="12">
        <f>TRUNC(TRUNC(G154 * J2, 2) + G154, 2)</f>
        <v>0</v>
      </c>
      <c r="I154" s="12">
        <f t="shared" si="2"/>
        <v>0</v>
      </c>
      <c r="J154" s="13" t="e">
        <f>I154 / J1</f>
        <v>#DIV/0!</v>
      </c>
    </row>
    <row r="155" spans="1:10" ht="51.95" customHeight="1" x14ac:dyDescent="0.2">
      <c r="A155" s="9" t="s">
        <v>350</v>
      </c>
      <c r="B155" s="9" t="s">
        <v>351</v>
      </c>
      <c r="C155" s="9" t="s">
        <v>352</v>
      </c>
      <c r="D155" s="9" t="s">
        <v>353</v>
      </c>
      <c r="E155" s="10" t="s">
        <v>288</v>
      </c>
      <c r="F155" s="11">
        <v>12</v>
      </c>
      <c r="G155" s="12"/>
      <c r="H155" s="12">
        <f>TRUNC(TRUNC(G155 * J2, 2) + G155, 2)</f>
        <v>0</v>
      </c>
      <c r="I155" s="12">
        <f t="shared" si="2"/>
        <v>0</v>
      </c>
      <c r="J155" s="13" t="e">
        <f>I155 / J1</f>
        <v>#DIV/0!</v>
      </c>
    </row>
    <row r="156" spans="1:10" ht="24" customHeight="1" x14ac:dyDescent="0.2">
      <c r="A156" s="4" t="s">
        <v>354</v>
      </c>
      <c r="B156" s="4" t="s">
        <v>13</v>
      </c>
      <c r="C156" s="4"/>
      <c r="D156" s="4" t="s">
        <v>355</v>
      </c>
      <c r="E156" s="5"/>
      <c r="F156" s="6">
        <v>1</v>
      </c>
      <c r="G156" s="6"/>
      <c r="H156" s="7">
        <f>I157 + I158</f>
        <v>0</v>
      </c>
      <c r="I156" s="7">
        <f t="shared" si="2"/>
        <v>0</v>
      </c>
      <c r="J156" s="8" t="e">
        <f>I156 / J1</f>
        <v>#DIV/0!</v>
      </c>
    </row>
    <row r="157" spans="1:10" ht="26.1" customHeight="1" x14ac:dyDescent="0.2">
      <c r="A157" s="9" t="s">
        <v>356</v>
      </c>
      <c r="B157" s="9" t="s">
        <v>357</v>
      </c>
      <c r="C157" s="9" t="s">
        <v>18</v>
      </c>
      <c r="D157" s="9" t="s">
        <v>358</v>
      </c>
      <c r="E157" s="10" t="s">
        <v>288</v>
      </c>
      <c r="F157" s="11">
        <v>5</v>
      </c>
      <c r="G157" s="12"/>
      <c r="H157" s="12">
        <f>TRUNC(TRUNC(G157 * J2, 2) + G157, 2)</f>
        <v>0</v>
      </c>
      <c r="I157" s="12">
        <f t="shared" si="2"/>
        <v>0</v>
      </c>
      <c r="J157" s="13" t="e">
        <f>I157 / J1</f>
        <v>#DIV/0!</v>
      </c>
    </row>
    <row r="158" spans="1:10" ht="26.1" customHeight="1" x14ac:dyDescent="0.2">
      <c r="A158" s="9" t="s">
        <v>359</v>
      </c>
      <c r="B158" s="9" t="s">
        <v>360</v>
      </c>
      <c r="C158" s="9" t="s">
        <v>18</v>
      </c>
      <c r="D158" s="9" t="s">
        <v>361</v>
      </c>
      <c r="E158" s="10" t="s">
        <v>288</v>
      </c>
      <c r="F158" s="11">
        <v>5</v>
      </c>
      <c r="G158" s="12"/>
      <c r="H158" s="12">
        <f>TRUNC(TRUNC(G158 * J2, 2) + G158, 2)</f>
        <v>0</v>
      </c>
      <c r="I158" s="12">
        <f t="shared" si="2"/>
        <v>0</v>
      </c>
      <c r="J158" s="13" t="e">
        <f>I158 / J1</f>
        <v>#DIV/0!</v>
      </c>
    </row>
    <row r="159" spans="1:10" ht="24" customHeight="1" x14ac:dyDescent="0.2">
      <c r="A159" s="4" t="s">
        <v>362</v>
      </c>
      <c r="B159" s="4" t="s">
        <v>13</v>
      </c>
      <c r="C159" s="4"/>
      <c r="D159" s="4" t="s">
        <v>363</v>
      </c>
      <c r="E159" s="5"/>
      <c r="F159" s="6">
        <v>1</v>
      </c>
      <c r="G159" s="6"/>
      <c r="H159" s="7">
        <f>I160 + I161 + I162 + I163 + I164 + I165 + I166 + I167</f>
        <v>0</v>
      </c>
      <c r="I159" s="7">
        <f t="shared" si="2"/>
        <v>0</v>
      </c>
      <c r="J159" s="8" t="e">
        <f>I159 / J1</f>
        <v>#DIV/0!</v>
      </c>
    </row>
    <row r="160" spans="1:10" ht="24" customHeight="1" x14ac:dyDescent="0.2">
      <c r="A160" s="9" t="s">
        <v>364</v>
      </c>
      <c r="B160" s="9" t="s">
        <v>365</v>
      </c>
      <c r="C160" s="9" t="s">
        <v>18</v>
      </c>
      <c r="D160" s="9" t="s">
        <v>366</v>
      </c>
      <c r="E160" s="10" t="s">
        <v>288</v>
      </c>
      <c r="F160" s="11">
        <v>2</v>
      </c>
      <c r="G160" s="12"/>
      <c r="H160" s="12">
        <f>TRUNC(TRUNC(G160 * J2, 2) + G160, 2)</f>
        <v>0</v>
      </c>
      <c r="I160" s="12">
        <f t="shared" si="2"/>
        <v>0</v>
      </c>
      <c r="J160" s="13" t="e">
        <f>I160 / J1</f>
        <v>#DIV/0!</v>
      </c>
    </row>
    <row r="161" spans="1:10" ht="24" customHeight="1" x14ac:dyDescent="0.2">
      <c r="A161" s="9" t="s">
        <v>367</v>
      </c>
      <c r="B161" s="9" t="s">
        <v>368</v>
      </c>
      <c r="C161" s="9" t="s">
        <v>18</v>
      </c>
      <c r="D161" s="9" t="s">
        <v>369</v>
      </c>
      <c r="E161" s="10" t="s">
        <v>288</v>
      </c>
      <c r="F161" s="11">
        <v>2</v>
      </c>
      <c r="G161" s="12"/>
      <c r="H161" s="12">
        <f>TRUNC(TRUNC(G161 * J2, 2) + G161, 2)</f>
        <v>0</v>
      </c>
      <c r="I161" s="12">
        <f t="shared" si="2"/>
        <v>0</v>
      </c>
      <c r="J161" s="13" t="e">
        <f>I161 / J1</f>
        <v>#DIV/0!</v>
      </c>
    </row>
    <row r="162" spans="1:10" ht="24" customHeight="1" x14ac:dyDescent="0.2">
      <c r="A162" s="9" t="s">
        <v>370</v>
      </c>
      <c r="B162" s="9" t="s">
        <v>371</v>
      </c>
      <c r="C162" s="9" t="s">
        <v>18</v>
      </c>
      <c r="D162" s="9" t="s">
        <v>372</v>
      </c>
      <c r="E162" s="10" t="s">
        <v>288</v>
      </c>
      <c r="F162" s="11">
        <v>2</v>
      </c>
      <c r="G162" s="12"/>
      <c r="H162" s="12">
        <f>TRUNC(TRUNC(G162 * J2, 2) + G162, 2)</f>
        <v>0</v>
      </c>
      <c r="I162" s="12">
        <f t="shared" si="2"/>
        <v>0</v>
      </c>
      <c r="J162" s="13" t="e">
        <f>I162 / J1</f>
        <v>#DIV/0!</v>
      </c>
    </row>
    <row r="163" spans="1:10" ht="24" customHeight="1" x14ac:dyDescent="0.2">
      <c r="A163" s="9" t="s">
        <v>373</v>
      </c>
      <c r="B163" s="9" t="s">
        <v>374</v>
      </c>
      <c r="C163" s="9" t="s">
        <v>245</v>
      </c>
      <c r="D163" s="9" t="s">
        <v>375</v>
      </c>
      <c r="E163" s="10" t="s">
        <v>376</v>
      </c>
      <c r="F163" s="11">
        <v>1</v>
      </c>
      <c r="G163" s="12"/>
      <c r="H163" s="12">
        <f>TRUNC(TRUNC(G163 * J2, 2) + G163, 2)</f>
        <v>0</v>
      </c>
      <c r="I163" s="12">
        <f t="shared" si="2"/>
        <v>0</v>
      </c>
      <c r="J163" s="13" t="e">
        <f>I163 / J1</f>
        <v>#DIV/0!</v>
      </c>
    </row>
    <row r="164" spans="1:10" ht="26.1" customHeight="1" x14ac:dyDescent="0.2">
      <c r="A164" s="9" t="s">
        <v>377</v>
      </c>
      <c r="B164" s="9" t="s">
        <v>378</v>
      </c>
      <c r="C164" s="9" t="s">
        <v>18</v>
      </c>
      <c r="D164" s="9" t="s">
        <v>379</v>
      </c>
      <c r="E164" s="10" t="s">
        <v>20</v>
      </c>
      <c r="F164" s="11">
        <v>1.44</v>
      </c>
      <c r="G164" s="12"/>
      <c r="H164" s="12">
        <f>TRUNC(TRUNC(G164 * J2, 2) + G164, 2)</f>
        <v>0</v>
      </c>
      <c r="I164" s="12">
        <f t="shared" si="2"/>
        <v>0</v>
      </c>
      <c r="J164" s="13" t="e">
        <f>I164 / J1</f>
        <v>#DIV/0!</v>
      </c>
    </row>
    <row r="165" spans="1:10" ht="51.95" customHeight="1" x14ac:dyDescent="0.2">
      <c r="A165" s="9" t="s">
        <v>380</v>
      </c>
      <c r="B165" s="9" t="s">
        <v>381</v>
      </c>
      <c r="C165" s="9" t="s">
        <v>36</v>
      </c>
      <c r="D165" s="9" t="s">
        <v>382</v>
      </c>
      <c r="E165" s="10" t="s">
        <v>284</v>
      </c>
      <c r="F165" s="11">
        <v>2</v>
      </c>
      <c r="G165" s="12"/>
      <c r="H165" s="12">
        <f>TRUNC(TRUNC(G165 * J2, 2) + G165, 2)</f>
        <v>0</v>
      </c>
      <c r="I165" s="12">
        <f t="shared" si="2"/>
        <v>0</v>
      </c>
      <c r="J165" s="13" t="e">
        <f>I165 / J1</f>
        <v>#DIV/0!</v>
      </c>
    </row>
    <row r="166" spans="1:10" ht="24" customHeight="1" x14ac:dyDescent="0.2">
      <c r="A166" s="9" t="s">
        <v>383</v>
      </c>
      <c r="B166" s="9" t="s">
        <v>384</v>
      </c>
      <c r="C166" s="9" t="s">
        <v>18</v>
      </c>
      <c r="D166" s="9" t="s">
        <v>385</v>
      </c>
      <c r="E166" s="10" t="s">
        <v>288</v>
      </c>
      <c r="F166" s="11">
        <v>2</v>
      </c>
      <c r="G166" s="12"/>
      <c r="H166" s="12">
        <f>TRUNC(TRUNC(G166 * J2, 2) + G166, 2)</f>
        <v>0</v>
      </c>
      <c r="I166" s="12">
        <f t="shared" si="2"/>
        <v>0</v>
      </c>
      <c r="J166" s="13" t="e">
        <f>I166 / J1</f>
        <v>#DIV/0!</v>
      </c>
    </row>
    <row r="167" spans="1:10" ht="24" customHeight="1" x14ac:dyDescent="0.2">
      <c r="A167" s="9" t="s">
        <v>386</v>
      </c>
      <c r="B167" s="9" t="s">
        <v>387</v>
      </c>
      <c r="C167" s="9" t="s">
        <v>245</v>
      </c>
      <c r="D167" s="9" t="s">
        <v>388</v>
      </c>
      <c r="E167" s="10" t="s">
        <v>61</v>
      </c>
      <c r="F167" s="11">
        <v>1.2</v>
      </c>
      <c r="G167" s="12"/>
      <c r="H167" s="12">
        <f>TRUNC(TRUNC(G167 * J2, 2) + G167, 2)</f>
        <v>0</v>
      </c>
      <c r="I167" s="12">
        <f t="shared" si="2"/>
        <v>0</v>
      </c>
      <c r="J167" s="13" t="e">
        <f>I167 / J1</f>
        <v>#DIV/0!</v>
      </c>
    </row>
    <row r="168" spans="1:10" ht="24" customHeight="1" x14ac:dyDescent="0.2">
      <c r="A168" s="4" t="s">
        <v>389</v>
      </c>
      <c r="B168" s="4" t="s">
        <v>13</v>
      </c>
      <c r="C168" s="4"/>
      <c r="D168" s="4" t="s">
        <v>390</v>
      </c>
      <c r="E168" s="5"/>
      <c r="F168" s="6">
        <v>1</v>
      </c>
      <c r="G168" s="6"/>
      <c r="H168" s="7">
        <f>I169 + I170 + I171</f>
        <v>0</v>
      </c>
      <c r="I168" s="7">
        <f t="shared" si="2"/>
        <v>0</v>
      </c>
      <c r="J168" s="8" t="e">
        <f>I168 / J1</f>
        <v>#DIV/0!</v>
      </c>
    </row>
    <row r="169" spans="1:10" ht="39" customHeight="1" x14ac:dyDescent="0.2">
      <c r="A169" s="9" t="s">
        <v>391</v>
      </c>
      <c r="B169" s="9" t="s">
        <v>392</v>
      </c>
      <c r="C169" s="9" t="s">
        <v>36</v>
      </c>
      <c r="D169" s="9" t="s">
        <v>393</v>
      </c>
      <c r="E169" s="10" t="s">
        <v>284</v>
      </c>
      <c r="F169" s="11">
        <v>5</v>
      </c>
      <c r="G169" s="12"/>
      <c r="H169" s="12">
        <f>TRUNC(TRUNC(G169 * J2, 2) + G169, 2)</f>
        <v>0</v>
      </c>
      <c r="I169" s="12">
        <f t="shared" si="2"/>
        <v>0</v>
      </c>
      <c r="J169" s="13" t="e">
        <f>I169 / J1</f>
        <v>#DIV/0!</v>
      </c>
    </row>
    <row r="170" spans="1:10" ht="26.1" customHeight="1" x14ac:dyDescent="0.2">
      <c r="A170" s="9" t="s">
        <v>394</v>
      </c>
      <c r="B170" s="9" t="s">
        <v>395</v>
      </c>
      <c r="C170" s="9" t="s">
        <v>18</v>
      </c>
      <c r="D170" s="9" t="s">
        <v>396</v>
      </c>
      <c r="E170" s="10" t="s">
        <v>288</v>
      </c>
      <c r="F170" s="11">
        <v>3</v>
      </c>
      <c r="G170" s="12"/>
      <c r="H170" s="12">
        <f>TRUNC(TRUNC(G170 * J2, 2) + G170, 2)</f>
        <v>0</v>
      </c>
      <c r="I170" s="12">
        <f t="shared" si="2"/>
        <v>0</v>
      </c>
      <c r="J170" s="13" t="e">
        <f>I170 / J1</f>
        <v>#DIV/0!</v>
      </c>
    </row>
    <row r="171" spans="1:10" ht="26.1" customHeight="1" x14ac:dyDescent="0.2">
      <c r="A171" s="9" t="s">
        <v>397</v>
      </c>
      <c r="B171" s="9" t="s">
        <v>398</v>
      </c>
      <c r="C171" s="9" t="s">
        <v>18</v>
      </c>
      <c r="D171" s="9" t="s">
        <v>399</v>
      </c>
      <c r="E171" s="10" t="s">
        <v>288</v>
      </c>
      <c r="F171" s="11">
        <v>3</v>
      </c>
      <c r="G171" s="12"/>
      <c r="H171" s="12">
        <f>TRUNC(TRUNC(G171 * J2, 2) + G171, 2)</f>
        <v>0</v>
      </c>
      <c r="I171" s="12">
        <f t="shared" si="2"/>
        <v>0</v>
      </c>
      <c r="J171" s="13" t="e">
        <f>I171 / J1</f>
        <v>#DIV/0!</v>
      </c>
    </row>
    <row r="172" spans="1:10" ht="24" customHeight="1" x14ac:dyDescent="0.2">
      <c r="A172" s="4" t="s">
        <v>400</v>
      </c>
      <c r="B172" s="4" t="s">
        <v>13</v>
      </c>
      <c r="C172" s="4"/>
      <c r="D172" s="4" t="s">
        <v>401</v>
      </c>
      <c r="E172" s="5"/>
      <c r="F172" s="6">
        <v>1</v>
      </c>
      <c r="G172" s="6"/>
      <c r="H172" s="7">
        <f>I173 + I174 + I175 + I176</f>
        <v>0</v>
      </c>
      <c r="I172" s="7">
        <f t="shared" si="2"/>
        <v>0</v>
      </c>
      <c r="J172" s="8" t="e">
        <f>I172 / J1</f>
        <v>#DIV/0!</v>
      </c>
    </row>
    <row r="173" spans="1:10" ht="39" customHeight="1" x14ac:dyDescent="0.2">
      <c r="A173" s="9" t="s">
        <v>402</v>
      </c>
      <c r="B173" s="9" t="s">
        <v>403</v>
      </c>
      <c r="C173" s="9" t="s">
        <v>18</v>
      </c>
      <c r="D173" s="9" t="s">
        <v>404</v>
      </c>
      <c r="E173" s="10" t="s">
        <v>86</v>
      </c>
      <c r="F173" s="11">
        <v>6</v>
      </c>
      <c r="G173" s="12"/>
      <c r="H173" s="12">
        <f>TRUNC(TRUNC(G173 * J2, 2) + G173, 2)</f>
        <v>0</v>
      </c>
      <c r="I173" s="12">
        <f t="shared" si="2"/>
        <v>0</v>
      </c>
      <c r="J173" s="13" t="e">
        <f>I173 / J1</f>
        <v>#DIV/0!</v>
      </c>
    </row>
    <row r="174" spans="1:10" ht="39" customHeight="1" x14ac:dyDescent="0.2">
      <c r="A174" s="9" t="s">
        <v>405</v>
      </c>
      <c r="B174" s="9" t="s">
        <v>406</v>
      </c>
      <c r="C174" s="9" t="s">
        <v>18</v>
      </c>
      <c r="D174" s="9" t="s">
        <v>407</v>
      </c>
      <c r="E174" s="10" t="s">
        <v>86</v>
      </c>
      <c r="F174" s="11">
        <v>12</v>
      </c>
      <c r="G174" s="12"/>
      <c r="H174" s="12">
        <f>TRUNC(TRUNC(G174 * J2, 2) + G174, 2)</f>
        <v>0</v>
      </c>
      <c r="I174" s="12">
        <f t="shared" si="2"/>
        <v>0</v>
      </c>
      <c r="J174" s="13" t="e">
        <f>I174 / J1</f>
        <v>#DIV/0!</v>
      </c>
    </row>
    <row r="175" spans="1:10" ht="39" customHeight="1" x14ac:dyDescent="0.2">
      <c r="A175" s="9" t="s">
        <v>408</v>
      </c>
      <c r="B175" s="9" t="s">
        <v>409</v>
      </c>
      <c r="C175" s="9" t="s">
        <v>18</v>
      </c>
      <c r="D175" s="9" t="s">
        <v>410</v>
      </c>
      <c r="E175" s="10" t="s">
        <v>86</v>
      </c>
      <c r="F175" s="11">
        <v>18</v>
      </c>
      <c r="G175" s="12"/>
      <c r="H175" s="12">
        <f>TRUNC(TRUNC(G175 * J2, 2) + G175, 2)</f>
        <v>0</v>
      </c>
      <c r="I175" s="12">
        <f t="shared" si="2"/>
        <v>0</v>
      </c>
      <c r="J175" s="13" t="e">
        <f>I175 / J1</f>
        <v>#DIV/0!</v>
      </c>
    </row>
    <row r="176" spans="1:10" ht="39" customHeight="1" x14ac:dyDescent="0.2">
      <c r="A176" s="9" t="s">
        <v>411</v>
      </c>
      <c r="B176" s="9" t="s">
        <v>412</v>
      </c>
      <c r="C176" s="9" t="s">
        <v>18</v>
      </c>
      <c r="D176" s="9" t="s">
        <v>413</v>
      </c>
      <c r="E176" s="10" t="s">
        <v>86</v>
      </c>
      <c r="F176" s="11">
        <v>24</v>
      </c>
      <c r="G176" s="12"/>
      <c r="H176" s="12">
        <f>TRUNC(TRUNC(G176 * J2, 2) + G176, 2)</f>
        <v>0</v>
      </c>
      <c r="I176" s="12">
        <f t="shared" si="2"/>
        <v>0</v>
      </c>
      <c r="J176" s="13" t="e">
        <f>I176 / J1</f>
        <v>#DIV/0!</v>
      </c>
    </row>
    <row r="177" spans="1:10" ht="24" customHeight="1" x14ac:dyDescent="0.2">
      <c r="A177" s="4" t="s">
        <v>414</v>
      </c>
      <c r="B177" s="4" t="s">
        <v>13</v>
      </c>
      <c r="C177" s="4"/>
      <c r="D177" s="4" t="s">
        <v>415</v>
      </c>
      <c r="E177" s="5"/>
      <c r="F177" s="6">
        <v>1</v>
      </c>
      <c r="G177" s="6"/>
      <c r="H177" s="7">
        <f>I178 + I181 + I185 + I189 + I193 + I204</f>
        <v>0</v>
      </c>
      <c r="I177" s="7">
        <f t="shared" si="2"/>
        <v>0</v>
      </c>
      <c r="J177" s="8" t="e">
        <f>I177 / J1</f>
        <v>#DIV/0!</v>
      </c>
    </row>
    <row r="178" spans="1:10" ht="24" customHeight="1" x14ac:dyDescent="0.2">
      <c r="A178" s="4" t="s">
        <v>416</v>
      </c>
      <c r="B178" s="4" t="s">
        <v>13</v>
      </c>
      <c r="C178" s="4"/>
      <c r="D178" s="4" t="s">
        <v>417</v>
      </c>
      <c r="E178" s="5"/>
      <c r="F178" s="6">
        <v>1</v>
      </c>
      <c r="G178" s="6"/>
      <c r="H178" s="7">
        <f>I179 + I180</f>
        <v>0</v>
      </c>
      <c r="I178" s="7">
        <f t="shared" si="2"/>
        <v>0</v>
      </c>
      <c r="J178" s="8" t="e">
        <f>I178 / J1</f>
        <v>#DIV/0!</v>
      </c>
    </row>
    <row r="179" spans="1:10" ht="26.1" customHeight="1" x14ac:dyDescent="0.2">
      <c r="A179" s="9" t="s">
        <v>418</v>
      </c>
      <c r="B179" s="9" t="s">
        <v>419</v>
      </c>
      <c r="C179" s="9" t="s">
        <v>352</v>
      </c>
      <c r="D179" s="9" t="s">
        <v>420</v>
      </c>
      <c r="E179" s="10" t="s">
        <v>284</v>
      </c>
      <c r="F179" s="11">
        <v>4</v>
      </c>
      <c r="G179" s="12"/>
      <c r="H179" s="12">
        <f>TRUNC(TRUNC(G179 * J2, 2) + G179, 2)</f>
        <v>0</v>
      </c>
      <c r="I179" s="12">
        <f t="shared" si="2"/>
        <v>0</v>
      </c>
      <c r="J179" s="13" t="e">
        <f>I179 / J1</f>
        <v>#DIV/0!</v>
      </c>
    </row>
    <row r="180" spans="1:10" ht="39" customHeight="1" x14ac:dyDescent="0.2">
      <c r="A180" s="9" t="s">
        <v>421</v>
      </c>
      <c r="B180" s="9" t="s">
        <v>422</v>
      </c>
      <c r="C180" s="9" t="s">
        <v>36</v>
      </c>
      <c r="D180" s="9" t="s">
        <v>423</v>
      </c>
      <c r="E180" s="10" t="s">
        <v>284</v>
      </c>
      <c r="F180" s="11">
        <v>4</v>
      </c>
      <c r="G180" s="12"/>
      <c r="H180" s="12">
        <f>TRUNC(TRUNC(G180 * J2, 2) + G180, 2)</f>
        <v>0</v>
      </c>
      <c r="I180" s="12">
        <f t="shared" si="2"/>
        <v>0</v>
      </c>
      <c r="J180" s="13" t="e">
        <f>I180 / J1</f>
        <v>#DIV/0!</v>
      </c>
    </row>
    <row r="181" spans="1:10" ht="24" customHeight="1" x14ac:dyDescent="0.2">
      <c r="A181" s="4" t="s">
        <v>424</v>
      </c>
      <c r="B181" s="4" t="s">
        <v>13</v>
      </c>
      <c r="C181" s="4"/>
      <c r="D181" s="4" t="s">
        <v>425</v>
      </c>
      <c r="E181" s="5"/>
      <c r="F181" s="6">
        <v>1</v>
      </c>
      <c r="G181" s="6"/>
      <c r="H181" s="7">
        <f>I182 + I183 + I184</f>
        <v>0</v>
      </c>
      <c r="I181" s="7">
        <f t="shared" si="2"/>
        <v>0</v>
      </c>
      <c r="J181" s="8" t="e">
        <f>I181 / J1</f>
        <v>#DIV/0!</v>
      </c>
    </row>
    <row r="182" spans="1:10" ht="26.1" customHeight="1" x14ac:dyDescent="0.2">
      <c r="A182" s="9" t="s">
        <v>426</v>
      </c>
      <c r="B182" s="9" t="s">
        <v>427</v>
      </c>
      <c r="C182" s="9" t="s">
        <v>36</v>
      </c>
      <c r="D182" s="9" t="s">
        <v>428</v>
      </c>
      <c r="E182" s="10" t="s">
        <v>284</v>
      </c>
      <c r="F182" s="11">
        <v>16</v>
      </c>
      <c r="G182" s="12"/>
      <c r="H182" s="12">
        <f>TRUNC(TRUNC(G182 * J2, 2) + G182, 2)</f>
        <v>0</v>
      </c>
      <c r="I182" s="12">
        <f t="shared" si="2"/>
        <v>0</v>
      </c>
      <c r="J182" s="13" t="e">
        <f>I182 / J1</f>
        <v>#DIV/0!</v>
      </c>
    </row>
    <row r="183" spans="1:10" ht="26.1" customHeight="1" x14ac:dyDescent="0.2">
      <c r="A183" s="9" t="s">
        <v>429</v>
      </c>
      <c r="B183" s="9" t="s">
        <v>430</v>
      </c>
      <c r="C183" s="9" t="s">
        <v>36</v>
      </c>
      <c r="D183" s="9" t="s">
        <v>431</v>
      </c>
      <c r="E183" s="10" t="s">
        <v>284</v>
      </c>
      <c r="F183" s="11">
        <v>17</v>
      </c>
      <c r="G183" s="12"/>
      <c r="H183" s="12">
        <f>TRUNC(TRUNC(G183 * J2, 2) + G183, 2)</f>
        <v>0</v>
      </c>
      <c r="I183" s="12">
        <f t="shared" si="2"/>
        <v>0</v>
      </c>
      <c r="J183" s="13" t="e">
        <f>I183 / J1</f>
        <v>#DIV/0!</v>
      </c>
    </row>
    <row r="184" spans="1:10" ht="26.1" customHeight="1" x14ac:dyDescent="0.2">
      <c r="A184" s="9" t="s">
        <v>432</v>
      </c>
      <c r="B184" s="9" t="s">
        <v>433</v>
      </c>
      <c r="C184" s="9" t="s">
        <v>36</v>
      </c>
      <c r="D184" s="9" t="s">
        <v>434</v>
      </c>
      <c r="E184" s="10" t="s">
        <v>284</v>
      </c>
      <c r="F184" s="11">
        <v>5</v>
      </c>
      <c r="G184" s="12"/>
      <c r="H184" s="12">
        <f>TRUNC(TRUNC(G184 * J2, 2) + G184, 2)</f>
        <v>0</v>
      </c>
      <c r="I184" s="12">
        <f t="shared" si="2"/>
        <v>0</v>
      </c>
      <c r="J184" s="13" t="e">
        <f>I184 / J1</f>
        <v>#DIV/0!</v>
      </c>
    </row>
    <row r="185" spans="1:10" ht="24" customHeight="1" x14ac:dyDescent="0.2">
      <c r="A185" s="4" t="s">
        <v>435</v>
      </c>
      <c r="B185" s="4" t="s">
        <v>13</v>
      </c>
      <c r="C185" s="4"/>
      <c r="D185" s="4" t="s">
        <v>436</v>
      </c>
      <c r="E185" s="5"/>
      <c r="F185" s="6">
        <v>1</v>
      </c>
      <c r="G185" s="6"/>
      <c r="H185" s="7">
        <f>I186 + I187 + I188</f>
        <v>0</v>
      </c>
      <c r="I185" s="7">
        <f t="shared" si="2"/>
        <v>0</v>
      </c>
      <c r="J185" s="8" t="e">
        <f>I185 / J1</f>
        <v>#DIV/0!</v>
      </c>
    </row>
    <row r="186" spans="1:10" ht="24" customHeight="1" x14ac:dyDescent="0.2">
      <c r="A186" s="9" t="s">
        <v>437</v>
      </c>
      <c r="B186" s="9" t="s">
        <v>438</v>
      </c>
      <c r="C186" s="9" t="s">
        <v>352</v>
      </c>
      <c r="D186" s="9" t="s">
        <v>439</v>
      </c>
      <c r="E186" s="10" t="s">
        <v>61</v>
      </c>
      <c r="F186" s="11">
        <v>92</v>
      </c>
      <c r="G186" s="12"/>
      <c r="H186" s="12">
        <f>TRUNC(TRUNC(G186 * J2, 2) + G186, 2)</f>
        <v>0</v>
      </c>
      <c r="I186" s="12">
        <f t="shared" si="2"/>
        <v>0</v>
      </c>
      <c r="J186" s="13" t="e">
        <f>I186 / J1</f>
        <v>#DIV/0!</v>
      </c>
    </row>
    <row r="187" spans="1:10" ht="39" customHeight="1" x14ac:dyDescent="0.2">
      <c r="A187" s="9" t="s">
        <v>440</v>
      </c>
      <c r="B187" s="9" t="s">
        <v>441</v>
      </c>
      <c r="C187" s="9" t="s">
        <v>36</v>
      </c>
      <c r="D187" s="9" t="s">
        <v>442</v>
      </c>
      <c r="E187" s="10" t="s">
        <v>61</v>
      </c>
      <c r="F187" s="11">
        <v>32</v>
      </c>
      <c r="G187" s="12"/>
      <c r="H187" s="12">
        <f>TRUNC(TRUNC(G187 * J2, 2) + G187, 2)</f>
        <v>0</v>
      </c>
      <c r="I187" s="12">
        <f t="shared" si="2"/>
        <v>0</v>
      </c>
      <c r="J187" s="13" t="e">
        <f>I187 / J1</f>
        <v>#DIV/0!</v>
      </c>
    </row>
    <row r="188" spans="1:10" ht="39" customHeight="1" x14ac:dyDescent="0.2">
      <c r="A188" s="9" t="s">
        <v>443</v>
      </c>
      <c r="B188" s="9" t="s">
        <v>444</v>
      </c>
      <c r="C188" s="9" t="s">
        <v>36</v>
      </c>
      <c r="D188" s="9" t="s">
        <v>445</v>
      </c>
      <c r="E188" s="10" t="s">
        <v>61</v>
      </c>
      <c r="F188" s="11">
        <v>3</v>
      </c>
      <c r="G188" s="12"/>
      <c r="H188" s="12">
        <f>TRUNC(TRUNC(G188 * J2, 2) + G188, 2)</f>
        <v>0</v>
      </c>
      <c r="I188" s="12">
        <f t="shared" si="2"/>
        <v>0</v>
      </c>
      <c r="J188" s="13" t="e">
        <f>I188 / J1</f>
        <v>#DIV/0!</v>
      </c>
    </row>
    <row r="189" spans="1:10" ht="24" customHeight="1" x14ac:dyDescent="0.2">
      <c r="A189" s="4" t="s">
        <v>446</v>
      </c>
      <c r="B189" s="4" t="s">
        <v>13</v>
      </c>
      <c r="C189" s="4"/>
      <c r="D189" s="4" t="s">
        <v>447</v>
      </c>
      <c r="E189" s="5"/>
      <c r="F189" s="6">
        <v>1</v>
      </c>
      <c r="G189" s="6"/>
      <c r="H189" s="7">
        <f>I190 + I191 + I192</f>
        <v>0</v>
      </c>
      <c r="I189" s="7">
        <f t="shared" si="2"/>
        <v>0</v>
      </c>
      <c r="J189" s="8" t="e">
        <f>I189 / J1</f>
        <v>#DIV/0!</v>
      </c>
    </row>
    <row r="190" spans="1:10" ht="26.1" customHeight="1" x14ac:dyDescent="0.2">
      <c r="A190" s="9" t="s">
        <v>448</v>
      </c>
      <c r="B190" s="9" t="s">
        <v>449</v>
      </c>
      <c r="C190" s="9" t="s">
        <v>36</v>
      </c>
      <c r="D190" s="9" t="s">
        <v>450</v>
      </c>
      <c r="E190" s="10" t="s">
        <v>284</v>
      </c>
      <c r="F190" s="11">
        <v>1</v>
      </c>
      <c r="G190" s="12"/>
      <c r="H190" s="12">
        <f>TRUNC(TRUNC(G190 * J2, 2) + G190, 2)</f>
        <v>0</v>
      </c>
      <c r="I190" s="12">
        <f t="shared" si="2"/>
        <v>0</v>
      </c>
      <c r="J190" s="13" t="e">
        <f>I190 / J1</f>
        <v>#DIV/0!</v>
      </c>
    </row>
    <row r="191" spans="1:10" ht="26.1" customHeight="1" x14ac:dyDescent="0.2">
      <c r="A191" s="9" t="s">
        <v>451</v>
      </c>
      <c r="B191" s="9" t="s">
        <v>452</v>
      </c>
      <c r="C191" s="9" t="s">
        <v>36</v>
      </c>
      <c r="D191" s="9" t="s">
        <v>453</v>
      </c>
      <c r="E191" s="10" t="s">
        <v>284</v>
      </c>
      <c r="F191" s="11">
        <v>2</v>
      </c>
      <c r="G191" s="12"/>
      <c r="H191" s="12">
        <f>TRUNC(TRUNC(G191 * J2, 2) + G191, 2)</f>
        <v>0</v>
      </c>
      <c r="I191" s="12">
        <f t="shared" si="2"/>
        <v>0</v>
      </c>
      <c r="J191" s="13" t="e">
        <f>I191 / J1</f>
        <v>#DIV/0!</v>
      </c>
    </row>
    <row r="192" spans="1:10" ht="26.1" customHeight="1" x14ac:dyDescent="0.2">
      <c r="A192" s="9" t="s">
        <v>454</v>
      </c>
      <c r="B192" s="9" t="s">
        <v>455</v>
      </c>
      <c r="C192" s="9" t="s">
        <v>245</v>
      </c>
      <c r="D192" s="9" t="s">
        <v>456</v>
      </c>
      <c r="E192" s="10" t="s">
        <v>284</v>
      </c>
      <c r="F192" s="11">
        <v>3</v>
      </c>
      <c r="G192" s="12"/>
      <c r="H192" s="12">
        <f>TRUNC(TRUNC(G192 * J2, 2) + G192, 2)</f>
        <v>0</v>
      </c>
      <c r="I192" s="12">
        <f t="shared" si="2"/>
        <v>0</v>
      </c>
      <c r="J192" s="13" t="e">
        <f>I192 / J1</f>
        <v>#DIV/0!</v>
      </c>
    </row>
    <row r="193" spans="1:10" ht="24" customHeight="1" x14ac:dyDescent="0.2">
      <c r="A193" s="4" t="s">
        <v>457</v>
      </c>
      <c r="B193" s="4" t="s">
        <v>13</v>
      </c>
      <c r="C193" s="4"/>
      <c r="D193" s="4" t="s">
        <v>458</v>
      </c>
      <c r="E193" s="5"/>
      <c r="F193" s="6">
        <v>1</v>
      </c>
      <c r="G193" s="6"/>
      <c r="H193" s="7">
        <f>I194 + I195 + I196 + I197 + I198 + I199 + I200 + I201 + I202 + I203</f>
        <v>0</v>
      </c>
      <c r="I193" s="7">
        <f t="shared" si="2"/>
        <v>0</v>
      </c>
      <c r="J193" s="8" t="e">
        <f>I193 / J1</f>
        <v>#DIV/0!</v>
      </c>
    </row>
    <row r="194" spans="1:10" ht="26.1" customHeight="1" x14ac:dyDescent="0.2">
      <c r="A194" s="9" t="s">
        <v>459</v>
      </c>
      <c r="B194" s="9" t="s">
        <v>460</v>
      </c>
      <c r="C194" s="9" t="s">
        <v>36</v>
      </c>
      <c r="D194" s="9" t="s">
        <v>461</v>
      </c>
      <c r="E194" s="10" t="s">
        <v>284</v>
      </c>
      <c r="F194" s="11">
        <v>9</v>
      </c>
      <c r="G194" s="12"/>
      <c r="H194" s="12">
        <f>TRUNC(TRUNC(G194 * J2, 2) + G194, 2)</f>
        <v>0</v>
      </c>
      <c r="I194" s="12">
        <f t="shared" si="2"/>
        <v>0</v>
      </c>
      <c r="J194" s="13" t="e">
        <f>I194 / J1</f>
        <v>#DIV/0!</v>
      </c>
    </row>
    <row r="195" spans="1:10" ht="26.1" customHeight="1" x14ac:dyDescent="0.2">
      <c r="A195" s="9" t="s">
        <v>462</v>
      </c>
      <c r="B195" s="9" t="s">
        <v>463</v>
      </c>
      <c r="C195" s="9" t="s">
        <v>36</v>
      </c>
      <c r="D195" s="9" t="s">
        <v>464</v>
      </c>
      <c r="E195" s="10" t="s">
        <v>284</v>
      </c>
      <c r="F195" s="11">
        <v>1</v>
      </c>
      <c r="G195" s="12"/>
      <c r="H195" s="12">
        <f>TRUNC(TRUNC(G195 * J2, 2) + G195, 2)</f>
        <v>0</v>
      </c>
      <c r="I195" s="12">
        <f t="shared" si="2"/>
        <v>0</v>
      </c>
      <c r="J195" s="13" t="e">
        <f>I195 / J1</f>
        <v>#DIV/0!</v>
      </c>
    </row>
    <row r="196" spans="1:10" ht="24" customHeight="1" x14ac:dyDescent="0.2">
      <c r="A196" s="9" t="s">
        <v>465</v>
      </c>
      <c r="B196" s="9" t="s">
        <v>466</v>
      </c>
      <c r="C196" s="9" t="s">
        <v>18</v>
      </c>
      <c r="D196" s="9" t="s">
        <v>467</v>
      </c>
      <c r="E196" s="10" t="s">
        <v>173</v>
      </c>
      <c r="F196" s="11">
        <v>0.5</v>
      </c>
      <c r="G196" s="12"/>
      <c r="H196" s="12">
        <f>TRUNC(TRUNC(G196 * J2, 2) + G196, 2)</f>
        <v>0</v>
      </c>
      <c r="I196" s="12">
        <f t="shared" ref="I196:I213" si="3">TRUNC(F196 * H196,2)</f>
        <v>0</v>
      </c>
      <c r="J196" s="13" t="e">
        <f>I196 / J1</f>
        <v>#DIV/0!</v>
      </c>
    </row>
    <row r="197" spans="1:10" ht="24" customHeight="1" x14ac:dyDescent="0.2">
      <c r="A197" s="9" t="s">
        <v>468</v>
      </c>
      <c r="B197" s="9" t="s">
        <v>469</v>
      </c>
      <c r="C197" s="9" t="s">
        <v>470</v>
      </c>
      <c r="D197" s="9" t="s">
        <v>471</v>
      </c>
      <c r="E197" s="10" t="s">
        <v>284</v>
      </c>
      <c r="F197" s="11">
        <v>2</v>
      </c>
      <c r="G197" s="12"/>
      <c r="H197" s="12">
        <f>TRUNC(TRUNC(G197 * J2, 2) + G197, 2)</f>
        <v>0</v>
      </c>
      <c r="I197" s="12">
        <f t="shared" si="3"/>
        <v>0</v>
      </c>
      <c r="J197" s="13" t="e">
        <f>I197 / J1</f>
        <v>#DIV/0!</v>
      </c>
    </row>
    <row r="198" spans="1:10" ht="24" customHeight="1" x14ac:dyDescent="0.2">
      <c r="A198" s="9" t="s">
        <v>472</v>
      </c>
      <c r="B198" s="9" t="s">
        <v>473</v>
      </c>
      <c r="C198" s="9" t="s">
        <v>56</v>
      </c>
      <c r="D198" s="9" t="s">
        <v>474</v>
      </c>
      <c r="E198" s="10" t="s">
        <v>284</v>
      </c>
      <c r="F198" s="11">
        <v>1</v>
      </c>
      <c r="G198" s="12"/>
      <c r="H198" s="12">
        <f>TRUNC(TRUNC(G198 * J2, 2) + G198, 2)</f>
        <v>0</v>
      </c>
      <c r="I198" s="12">
        <f t="shared" si="3"/>
        <v>0</v>
      </c>
      <c r="J198" s="13" t="e">
        <f>I198 / J1</f>
        <v>#DIV/0!</v>
      </c>
    </row>
    <row r="199" spans="1:10" ht="24" customHeight="1" x14ac:dyDescent="0.2">
      <c r="A199" s="9" t="s">
        <v>475</v>
      </c>
      <c r="B199" s="9" t="s">
        <v>476</v>
      </c>
      <c r="C199" s="9" t="s">
        <v>470</v>
      </c>
      <c r="D199" s="9" t="s">
        <v>477</v>
      </c>
      <c r="E199" s="10" t="s">
        <v>284</v>
      </c>
      <c r="F199" s="11">
        <v>3</v>
      </c>
      <c r="G199" s="12"/>
      <c r="H199" s="12">
        <f>TRUNC(TRUNC(G199 * J2, 2) + G199, 2)</f>
        <v>0</v>
      </c>
      <c r="I199" s="12">
        <f t="shared" si="3"/>
        <v>0</v>
      </c>
      <c r="J199" s="13" t="e">
        <f>I199 / J1</f>
        <v>#DIV/0!</v>
      </c>
    </row>
    <row r="200" spans="1:10" ht="26.1" customHeight="1" x14ac:dyDescent="0.2">
      <c r="A200" s="14" t="s">
        <v>478</v>
      </c>
      <c r="B200" s="14" t="s">
        <v>479</v>
      </c>
      <c r="C200" s="14" t="s">
        <v>36</v>
      </c>
      <c r="D200" s="14" t="s">
        <v>480</v>
      </c>
      <c r="E200" s="15" t="s">
        <v>61</v>
      </c>
      <c r="F200" s="16">
        <v>20</v>
      </c>
      <c r="G200" s="17"/>
      <c r="H200" s="17">
        <f>TRUNC(TRUNC(G200 * J2, 2) + G200, 2)</f>
        <v>0</v>
      </c>
      <c r="I200" s="17">
        <f t="shared" si="3"/>
        <v>0</v>
      </c>
      <c r="J200" s="18" t="e">
        <f>I200 / J1</f>
        <v>#DIV/0!</v>
      </c>
    </row>
    <row r="201" spans="1:10" ht="39" customHeight="1" x14ac:dyDescent="0.2">
      <c r="A201" s="9" t="s">
        <v>481</v>
      </c>
      <c r="B201" s="9" t="s">
        <v>482</v>
      </c>
      <c r="C201" s="9" t="s">
        <v>36</v>
      </c>
      <c r="D201" s="9" t="s">
        <v>483</v>
      </c>
      <c r="E201" s="10" t="s">
        <v>61</v>
      </c>
      <c r="F201" s="11">
        <v>10</v>
      </c>
      <c r="G201" s="12"/>
      <c r="H201" s="12">
        <f>TRUNC(TRUNC(G201 * J2, 2) + G201, 2)</f>
        <v>0</v>
      </c>
      <c r="I201" s="12">
        <f t="shared" si="3"/>
        <v>0</v>
      </c>
      <c r="J201" s="13" t="e">
        <f>I201 / J1</f>
        <v>#DIV/0!</v>
      </c>
    </row>
    <row r="202" spans="1:10" ht="24" customHeight="1" x14ac:dyDescent="0.2">
      <c r="A202" s="9" t="s">
        <v>484</v>
      </c>
      <c r="B202" s="9" t="s">
        <v>469</v>
      </c>
      <c r="C202" s="9" t="s">
        <v>470</v>
      </c>
      <c r="D202" s="9" t="s">
        <v>471</v>
      </c>
      <c r="E202" s="10" t="s">
        <v>284</v>
      </c>
      <c r="F202" s="11">
        <v>51</v>
      </c>
      <c r="G202" s="12"/>
      <c r="H202" s="12">
        <f>TRUNC(TRUNC(G202 * J2, 2) + G202, 2)</f>
        <v>0</v>
      </c>
      <c r="I202" s="12">
        <f t="shared" si="3"/>
        <v>0</v>
      </c>
      <c r="J202" s="13" t="e">
        <f>I202 / J1</f>
        <v>#DIV/0!</v>
      </c>
    </row>
    <row r="203" spans="1:10" ht="26.1" customHeight="1" x14ac:dyDescent="0.2">
      <c r="A203" s="9" t="s">
        <v>485</v>
      </c>
      <c r="B203" s="9" t="s">
        <v>486</v>
      </c>
      <c r="C203" s="9" t="s">
        <v>18</v>
      </c>
      <c r="D203" s="9" t="s">
        <v>487</v>
      </c>
      <c r="E203" s="10" t="s">
        <v>288</v>
      </c>
      <c r="F203" s="11">
        <v>3</v>
      </c>
      <c r="G203" s="12"/>
      <c r="H203" s="12">
        <f>TRUNC(TRUNC(G203 * J2, 2) + G203, 2)</f>
        <v>0</v>
      </c>
      <c r="I203" s="12">
        <f t="shared" si="3"/>
        <v>0</v>
      </c>
      <c r="J203" s="13" t="e">
        <f>I203 / J1</f>
        <v>#DIV/0!</v>
      </c>
    </row>
    <row r="204" spans="1:10" ht="24" customHeight="1" x14ac:dyDescent="0.2">
      <c r="A204" s="4" t="s">
        <v>488</v>
      </c>
      <c r="B204" s="4" t="s">
        <v>13</v>
      </c>
      <c r="C204" s="4"/>
      <c r="D204" s="4" t="s">
        <v>489</v>
      </c>
      <c r="E204" s="5"/>
      <c r="F204" s="6">
        <v>1</v>
      </c>
      <c r="G204" s="6"/>
      <c r="H204" s="7">
        <f>I205 + I206</f>
        <v>0</v>
      </c>
      <c r="I204" s="7">
        <f t="shared" si="3"/>
        <v>0</v>
      </c>
      <c r="J204" s="8" t="e">
        <f>I204 / J1</f>
        <v>#DIV/0!</v>
      </c>
    </row>
    <row r="205" spans="1:10" ht="26.1" customHeight="1" x14ac:dyDescent="0.2">
      <c r="A205" s="9" t="s">
        <v>490</v>
      </c>
      <c r="B205" s="9" t="s">
        <v>491</v>
      </c>
      <c r="C205" s="9" t="s">
        <v>18</v>
      </c>
      <c r="D205" s="9" t="s">
        <v>492</v>
      </c>
      <c r="E205" s="10" t="s">
        <v>43</v>
      </c>
      <c r="F205" s="11">
        <v>1.5</v>
      </c>
      <c r="G205" s="12"/>
      <c r="H205" s="12">
        <f>TRUNC(TRUNC(G205 * J2, 2) + G205, 2)</f>
        <v>0</v>
      </c>
      <c r="I205" s="12">
        <f t="shared" si="3"/>
        <v>0</v>
      </c>
      <c r="J205" s="13" t="e">
        <f>I205 / J1</f>
        <v>#DIV/0!</v>
      </c>
    </row>
    <row r="206" spans="1:10" ht="26.1" customHeight="1" x14ac:dyDescent="0.2">
      <c r="A206" s="9" t="s">
        <v>493</v>
      </c>
      <c r="B206" s="9" t="s">
        <v>494</v>
      </c>
      <c r="C206" s="9" t="s">
        <v>18</v>
      </c>
      <c r="D206" s="9" t="s">
        <v>495</v>
      </c>
      <c r="E206" s="10" t="s">
        <v>43</v>
      </c>
      <c r="F206" s="11">
        <v>1.5</v>
      </c>
      <c r="G206" s="12"/>
      <c r="H206" s="12">
        <f>TRUNC(TRUNC(G206 * J2, 2) + G206, 2)</f>
        <v>0</v>
      </c>
      <c r="I206" s="12">
        <f t="shared" si="3"/>
        <v>0</v>
      </c>
      <c r="J206" s="13" t="e">
        <f>I206 / J1</f>
        <v>#DIV/0!</v>
      </c>
    </row>
    <row r="207" spans="1:10" ht="24" customHeight="1" x14ac:dyDescent="0.2">
      <c r="A207" s="4" t="s">
        <v>496</v>
      </c>
      <c r="B207" s="4" t="s">
        <v>13</v>
      </c>
      <c r="C207" s="4"/>
      <c r="D207" s="4" t="s">
        <v>497</v>
      </c>
      <c r="E207" s="5"/>
      <c r="F207" s="6">
        <v>1</v>
      </c>
      <c r="G207" s="6"/>
      <c r="H207" s="7">
        <f>I208 + I209 + I210 + I211</f>
        <v>0</v>
      </c>
      <c r="I207" s="7">
        <f t="shared" si="3"/>
        <v>0</v>
      </c>
      <c r="J207" s="8" t="e">
        <f>I207 / J1</f>
        <v>#DIV/0!</v>
      </c>
    </row>
    <row r="208" spans="1:10" ht="26.1" customHeight="1" x14ac:dyDescent="0.2">
      <c r="A208" s="9" t="s">
        <v>498</v>
      </c>
      <c r="B208" s="9" t="s">
        <v>491</v>
      </c>
      <c r="C208" s="9" t="s">
        <v>18</v>
      </c>
      <c r="D208" s="9" t="s">
        <v>499</v>
      </c>
      <c r="E208" s="10" t="s">
        <v>43</v>
      </c>
      <c r="F208" s="11">
        <v>6.4</v>
      </c>
      <c r="G208" s="12"/>
      <c r="H208" s="12">
        <f>TRUNC(TRUNC(G208 * J2, 2) + G208, 2)</f>
        <v>0</v>
      </c>
      <c r="I208" s="12">
        <f t="shared" si="3"/>
        <v>0</v>
      </c>
      <c r="J208" s="13" t="e">
        <f>I208 / J1</f>
        <v>#DIV/0!</v>
      </c>
    </row>
    <row r="209" spans="1:10" ht="26.1" customHeight="1" x14ac:dyDescent="0.2">
      <c r="A209" s="9" t="s">
        <v>500</v>
      </c>
      <c r="B209" s="9" t="s">
        <v>494</v>
      </c>
      <c r="C209" s="9" t="s">
        <v>18</v>
      </c>
      <c r="D209" s="9" t="s">
        <v>501</v>
      </c>
      <c r="E209" s="10" t="s">
        <v>43</v>
      </c>
      <c r="F209" s="11">
        <v>6.4</v>
      </c>
      <c r="G209" s="12"/>
      <c r="H209" s="12">
        <f>TRUNC(TRUNC(G209 * J2, 2) + G209, 2)</f>
        <v>0</v>
      </c>
      <c r="I209" s="12">
        <f t="shared" si="3"/>
        <v>0</v>
      </c>
      <c r="J209" s="13" t="e">
        <f>I209 / J1</f>
        <v>#DIV/0!</v>
      </c>
    </row>
    <row r="210" spans="1:10" ht="39" customHeight="1" x14ac:dyDescent="0.2">
      <c r="A210" s="9" t="s">
        <v>502</v>
      </c>
      <c r="B210" s="9" t="s">
        <v>503</v>
      </c>
      <c r="C210" s="9" t="s">
        <v>36</v>
      </c>
      <c r="D210" s="9" t="s">
        <v>504</v>
      </c>
      <c r="E210" s="10" t="s">
        <v>284</v>
      </c>
      <c r="F210" s="11">
        <v>4</v>
      </c>
      <c r="G210" s="12"/>
      <c r="H210" s="12">
        <f>TRUNC(TRUNC(G210 * J2, 2) + G210, 2)</f>
        <v>0</v>
      </c>
      <c r="I210" s="12">
        <f t="shared" si="3"/>
        <v>0</v>
      </c>
      <c r="J210" s="13" t="e">
        <f>I210 / J1</f>
        <v>#DIV/0!</v>
      </c>
    </row>
    <row r="211" spans="1:10" ht="39" customHeight="1" x14ac:dyDescent="0.2">
      <c r="A211" s="9" t="s">
        <v>505</v>
      </c>
      <c r="B211" s="9" t="s">
        <v>506</v>
      </c>
      <c r="C211" s="9" t="s">
        <v>36</v>
      </c>
      <c r="D211" s="9" t="s">
        <v>507</v>
      </c>
      <c r="E211" s="10" t="s">
        <v>61</v>
      </c>
      <c r="F211" s="11">
        <v>20</v>
      </c>
      <c r="G211" s="12"/>
      <c r="H211" s="12">
        <f>TRUNC(TRUNC(G211 * J2, 2) + G211, 2)</f>
        <v>0</v>
      </c>
      <c r="I211" s="12">
        <f t="shared" si="3"/>
        <v>0</v>
      </c>
      <c r="J211" s="13" t="e">
        <f>I211 / J1</f>
        <v>#DIV/0!</v>
      </c>
    </row>
    <row r="212" spans="1:10" ht="24" customHeight="1" x14ac:dyDescent="0.2">
      <c r="A212" s="4" t="s">
        <v>508</v>
      </c>
      <c r="B212" s="4" t="s">
        <v>13</v>
      </c>
      <c r="C212" s="4"/>
      <c r="D212" s="4" t="s">
        <v>509</v>
      </c>
      <c r="E212" s="5"/>
      <c r="F212" s="6">
        <v>1</v>
      </c>
      <c r="G212" s="6"/>
      <c r="H212" s="7">
        <f>I213</f>
        <v>0</v>
      </c>
      <c r="I212" s="7">
        <f t="shared" si="3"/>
        <v>0</v>
      </c>
      <c r="J212" s="8" t="e">
        <f>I212 / J1</f>
        <v>#DIV/0!</v>
      </c>
    </row>
    <row r="213" spans="1:10" ht="24" customHeight="1" x14ac:dyDescent="0.2">
      <c r="A213" s="9" t="s">
        <v>510</v>
      </c>
      <c r="B213" s="9" t="s">
        <v>511</v>
      </c>
      <c r="C213" s="9" t="s">
        <v>18</v>
      </c>
      <c r="D213" s="9" t="s">
        <v>512</v>
      </c>
      <c r="E213" s="10" t="s">
        <v>20</v>
      </c>
      <c r="F213" s="11">
        <v>17.05</v>
      </c>
      <c r="G213" s="12"/>
      <c r="H213" s="12">
        <f>TRUNC(TRUNC(G213 * J2, 2) + G213, 2)</f>
        <v>0</v>
      </c>
      <c r="I213" s="12">
        <f t="shared" si="3"/>
        <v>0</v>
      </c>
      <c r="J213" s="13" t="e">
        <f>I213 / J1</f>
        <v>#DIV/0!</v>
      </c>
    </row>
    <row r="215" spans="1:10" x14ac:dyDescent="0.2">
      <c r="D215" s="22"/>
    </row>
  </sheetData>
  <mergeCells count="4">
    <mergeCell ref="H1:I1"/>
    <mergeCell ref="H2:I2"/>
    <mergeCell ref="C1:D1"/>
    <mergeCell ref="F1:G1"/>
  </mergeCells>
  <pageMargins left="0.5" right="0.5" top="1" bottom="1" header="0.5" footer="0.5"/>
  <pageSetup paperSize="9" scale="73" fitToHeight="0" orientation="landscape" r:id="rId1"/>
  <headerFooter>
    <oddHeader>&amp;L &amp;CPrefeitura Municipal de Itararé-SP
CNPJ: 46.634.390/0001-52 &amp;R</oddHeader>
    <oddFooter>&amp;L &amp;C  -  -  / SP
 / 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Prefeitura Itararé</cp:lastModifiedBy>
  <cp:revision>0</cp:revision>
  <cp:lastPrinted>2026-03-02T18:55:13Z</cp:lastPrinted>
  <dcterms:created xsi:type="dcterms:W3CDTF">2026-03-02T18:52:47Z</dcterms:created>
  <dcterms:modified xsi:type="dcterms:W3CDTF">2026-03-11T17:42:37Z</dcterms:modified>
</cp:coreProperties>
</file>